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https://uctcloud-my.sharepoint.com/personal/00192244_wf_uct_ac_za/Documents/Tempwork/Caronavirus/"/>
    </mc:Choice>
  </mc:AlternateContent>
  <xr:revisionPtr revIDLastSave="45" documentId="8_{9F19065C-1EF3-4204-9868-A1DCDEC86567}" xr6:coauthVersionLast="45" xr6:coauthVersionMax="45" xr10:uidLastSave="{DFF41900-F962-46F8-B74D-2E1D0E46A921}"/>
  <bookViews>
    <workbookView xWindow="-110" yWindow="-110" windowWidth="19420" windowHeight="10420" xr2:uid="{6A13F5FB-10B2-48AB-B29F-67AB8915DB5B}"/>
  </bookViews>
  <sheets>
    <sheet name="Information" sheetId="4" r:id="rId1"/>
    <sheet name="Total deaths 1+yr" sheetId="2" r:id="rId2"/>
    <sheet name="Province natural 1+yr" sheetId="1" r:id="rId3"/>
    <sheet name="Metro natural 1+yr " sheetId="3" r:id="rId4"/>
    <sheet name="Weekly excesses" sheetId="5" r:id="rId5"/>
  </sheets>
  <externalReferences>
    <externalReference r:id="rId6"/>
  </externalReferences>
  <definedNames>
    <definedName name="_xlnm.Print_Area" localSheetId="0">Information!$A$1:$J$45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4" i="5" l="1"/>
  <c r="S4" i="5"/>
  <c r="R4" i="5"/>
  <c r="Q4" i="5"/>
  <c r="P4" i="5"/>
  <c r="O4" i="5"/>
  <c r="N4" i="5"/>
  <c r="M4" i="5"/>
  <c r="L4" i="5"/>
  <c r="K4" i="5"/>
  <c r="J4" i="5"/>
  <c r="I4" i="5"/>
  <c r="H4" i="5"/>
  <c r="G4" i="5"/>
  <c r="F4" i="5"/>
  <c r="E4" i="5"/>
  <c r="D4" i="5"/>
  <c r="C4" i="5"/>
  <c r="B18" i="5" l="1"/>
  <c r="C18" i="5"/>
  <c r="D18" i="5"/>
  <c r="E18" i="5"/>
  <c r="F18" i="5"/>
  <c r="G18" i="5"/>
  <c r="H18" i="5"/>
  <c r="I18" i="5"/>
  <c r="J18" i="5"/>
  <c r="K18" i="5"/>
  <c r="L18" i="5"/>
  <c r="M18" i="5"/>
  <c r="N18" i="5"/>
  <c r="O18" i="5"/>
  <c r="P18" i="5"/>
  <c r="Q18" i="5"/>
  <c r="R18" i="5"/>
  <c r="S18" i="5"/>
  <c r="C34" i="3"/>
  <c r="D34" i="3"/>
  <c r="E34" i="3"/>
  <c r="F34" i="3"/>
  <c r="G34" i="3"/>
  <c r="H34" i="3"/>
  <c r="I34" i="3"/>
  <c r="J34" i="3"/>
  <c r="C34" i="1"/>
  <c r="D34" i="1"/>
  <c r="E34" i="1"/>
  <c r="F34" i="1"/>
  <c r="G34" i="1"/>
  <c r="H34" i="1"/>
  <c r="I34" i="1"/>
  <c r="J34" i="1"/>
  <c r="K34" i="1"/>
  <c r="L34" i="1"/>
  <c r="C34" i="2"/>
  <c r="D34" i="2"/>
  <c r="E34" i="2"/>
  <c r="S17" i="5"/>
  <c r="R17" i="5"/>
  <c r="Q17" i="5"/>
  <c r="P17" i="5"/>
  <c r="O17" i="5"/>
  <c r="N17" i="5"/>
  <c r="M17" i="5"/>
  <c r="L17" i="5"/>
  <c r="K17" i="5"/>
  <c r="J17" i="5"/>
  <c r="I17" i="5"/>
  <c r="H17" i="5"/>
  <c r="G17" i="5"/>
  <c r="F17" i="5"/>
  <c r="E17" i="5"/>
  <c r="D17" i="5"/>
  <c r="C17" i="5"/>
  <c r="B17" i="5"/>
  <c r="S16" i="5"/>
  <c r="R16" i="5"/>
  <c r="Q16" i="5"/>
  <c r="P16" i="5"/>
  <c r="O16" i="5"/>
  <c r="N16" i="5"/>
  <c r="M16" i="5"/>
  <c r="L16" i="5"/>
  <c r="K16" i="5"/>
  <c r="J16" i="5"/>
  <c r="I16" i="5"/>
  <c r="H16" i="5"/>
  <c r="G16" i="5"/>
  <c r="F16" i="5"/>
  <c r="E16" i="5"/>
  <c r="D16" i="5"/>
  <c r="C16" i="5"/>
  <c r="B16" i="5"/>
  <c r="S15" i="5"/>
  <c r="R15" i="5"/>
  <c r="Q15" i="5"/>
  <c r="P15" i="5"/>
  <c r="O15" i="5"/>
  <c r="N15" i="5"/>
  <c r="M15" i="5"/>
  <c r="L15" i="5"/>
  <c r="K15" i="5"/>
  <c r="J15" i="5"/>
  <c r="I15" i="5"/>
  <c r="H15" i="5"/>
  <c r="G15" i="5"/>
  <c r="F15" i="5"/>
  <c r="E15" i="5"/>
  <c r="D15" i="5"/>
  <c r="C15" i="5"/>
  <c r="B15" i="5"/>
  <c r="S14" i="5"/>
  <c r="R14" i="5"/>
  <c r="Q14" i="5"/>
  <c r="P14" i="5"/>
  <c r="O14" i="5"/>
  <c r="N14" i="5"/>
  <c r="M14" i="5"/>
  <c r="L14" i="5"/>
  <c r="K14" i="5"/>
  <c r="J14" i="5"/>
  <c r="I14" i="5"/>
  <c r="H14" i="5"/>
  <c r="G14" i="5"/>
  <c r="F14" i="5"/>
  <c r="E14" i="5"/>
  <c r="D14" i="5"/>
  <c r="C14" i="5"/>
  <c r="B14" i="5"/>
  <c r="S13" i="5"/>
  <c r="R13" i="5"/>
  <c r="Q13" i="5"/>
  <c r="P13" i="5"/>
  <c r="P2" i="5" s="1"/>
  <c r="O13" i="5"/>
  <c r="N13" i="5"/>
  <c r="M13" i="5"/>
  <c r="L13" i="5"/>
  <c r="K13" i="5"/>
  <c r="J13" i="5"/>
  <c r="I13" i="5"/>
  <c r="I2" i="5" s="1"/>
  <c r="H13" i="5"/>
  <c r="H2" i="5" s="1"/>
  <c r="G13" i="5"/>
  <c r="F13" i="5"/>
  <c r="E13" i="5"/>
  <c r="D13" i="5"/>
  <c r="C13" i="5"/>
  <c r="C2" i="5" s="1"/>
  <c r="B13" i="5"/>
  <c r="S12" i="5"/>
  <c r="R12" i="5"/>
  <c r="Q12" i="5"/>
  <c r="O12" i="5"/>
  <c r="N12" i="5"/>
  <c r="N2" i="5" s="1"/>
  <c r="M12" i="5"/>
  <c r="L12" i="5"/>
  <c r="K12" i="5"/>
  <c r="J12" i="5"/>
  <c r="G12" i="5"/>
  <c r="G2" i="5" s="1"/>
  <c r="F12" i="5"/>
  <c r="F2" i="5" s="1"/>
  <c r="E12" i="5"/>
  <c r="D12" i="5"/>
  <c r="B12" i="5"/>
  <c r="B2" i="5" s="1"/>
  <c r="S11" i="5"/>
  <c r="R11" i="5"/>
  <c r="Q11" i="5"/>
  <c r="O11" i="5"/>
  <c r="N11" i="5"/>
  <c r="M11" i="5"/>
  <c r="L11" i="5"/>
  <c r="K11" i="5"/>
  <c r="K2" i="5" s="1"/>
  <c r="J11" i="5"/>
  <c r="E11" i="5"/>
  <c r="D11" i="5"/>
  <c r="B11" i="5"/>
  <c r="S10" i="5"/>
  <c r="R10" i="5"/>
  <c r="Q10" i="5"/>
  <c r="O10" i="5"/>
  <c r="O2" i="5" s="1"/>
  <c r="M10" i="5"/>
  <c r="M2" i="5" s="1"/>
  <c r="L10" i="5"/>
  <c r="K10" i="5"/>
  <c r="J10" i="5"/>
  <c r="E10" i="5"/>
  <c r="E2" i="5" s="1"/>
  <c r="D10" i="5"/>
  <c r="D2" i="5" s="1"/>
  <c r="B10" i="5"/>
  <c r="S9" i="5"/>
  <c r="Q9" i="5"/>
  <c r="Q2" i="5" s="1"/>
  <c r="L9" i="5"/>
  <c r="K9" i="5"/>
  <c r="J9" i="5"/>
  <c r="B9" i="5"/>
  <c r="S8" i="5"/>
  <c r="L8" i="5"/>
  <c r="J8" i="5"/>
  <c r="S7" i="5"/>
  <c r="S2" i="5" s="1"/>
  <c r="L7" i="5"/>
  <c r="J7" i="5"/>
  <c r="S6" i="5"/>
  <c r="L6" i="5"/>
  <c r="J6" i="5"/>
  <c r="S5" i="5"/>
  <c r="L5" i="5"/>
  <c r="L2" i="5" s="1"/>
  <c r="J5" i="5"/>
  <c r="J2" i="5" s="1"/>
  <c r="A5" i="5"/>
  <c r="J37" i="3"/>
  <c r="I37" i="3"/>
  <c r="H37" i="3"/>
  <c r="G37" i="3"/>
  <c r="F37" i="3"/>
  <c r="E37" i="3"/>
  <c r="D37" i="3"/>
  <c r="C37" i="3"/>
  <c r="J33" i="3"/>
  <c r="I33" i="3"/>
  <c r="H33" i="3"/>
  <c r="G33" i="3"/>
  <c r="F33" i="3"/>
  <c r="E33" i="3"/>
  <c r="D33" i="3"/>
  <c r="C33" i="3"/>
  <c r="J32" i="3"/>
  <c r="I32" i="3"/>
  <c r="H32" i="3"/>
  <c r="G32" i="3"/>
  <c r="F32" i="3"/>
  <c r="E32" i="3"/>
  <c r="D32" i="3"/>
  <c r="C32" i="3"/>
  <c r="J31" i="3"/>
  <c r="I31" i="3"/>
  <c r="H31" i="3"/>
  <c r="G31" i="3"/>
  <c r="F31" i="3"/>
  <c r="E31" i="3"/>
  <c r="D31" i="3"/>
  <c r="C31" i="3"/>
  <c r="J30" i="3"/>
  <c r="I30" i="3"/>
  <c r="H30" i="3"/>
  <c r="G30" i="3"/>
  <c r="F30" i="3"/>
  <c r="E30" i="3"/>
  <c r="D30" i="3"/>
  <c r="C30" i="3"/>
  <c r="J29" i="3"/>
  <c r="I29" i="3"/>
  <c r="H29" i="3"/>
  <c r="G29" i="3"/>
  <c r="F29" i="3"/>
  <c r="E29" i="3"/>
  <c r="D29" i="3"/>
  <c r="C29" i="3"/>
  <c r="J28" i="3"/>
  <c r="I28" i="3"/>
  <c r="H28" i="3"/>
  <c r="G28" i="3"/>
  <c r="F28" i="3"/>
  <c r="E28" i="3"/>
  <c r="D28" i="3"/>
  <c r="C28" i="3"/>
  <c r="J27" i="3"/>
  <c r="I27" i="3"/>
  <c r="H27" i="3"/>
  <c r="G27" i="3"/>
  <c r="F27" i="3"/>
  <c r="E27" i="3"/>
  <c r="D27" i="3"/>
  <c r="C27" i="3"/>
  <c r="J26" i="3"/>
  <c r="I26" i="3"/>
  <c r="H26" i="3"/>
  <c r="G26" i="3"/>
  <c r="F26" i="3"/>
  <c r="E26" i="3"/>
  <c r="D26" i="3"/>
  <c r="C26" i="3"/>
  <c r="J25" i="3"/>
  <c r="I25" i="3"/>
  <c r="H25" i="3"/>
  <c r="G25" i="3"/>
  <c r="F25" i="3"/>
  <c r="E25" i="3"/>
  <c r="D25" i="3"/>
  <c r="C25" i="3"/>
  <c r="J24" i="3"/>
  <c r="I24" i="3"/>
  <c r="H24" i="3"/>
  <c r="G24" i="3"/>
  <c r="F24" i="3"/>
  <c r="E24" i="3"/>
  <c r="D24" i="3"/>
  <c r="C24" i="3"/>
  <c r="J23" i="3"/>
  <c r="I23" i="3"/>
  <c r="H23" i="3"/>
  <c r="G23" i="3"/>
  <c r="F23" i="3"/>
  <c r="E23" i="3"/>
  <c r="D23" i="3"/>
  <c r="C23" i="3"/>
  <c r="J22" i="3"/>
  <c r="I22" i="3"/>
  <c r="H22" i="3"/>
  <c r="G22" i="3"/>
  <c r="F22" i="3"/>
  <c r="E22" i="3"/>
  <c r="D22" i="3"/>
  <c r="C22" i="3"/>
  <c r="J21" i="3"/>
  <c r="I21" i="3"/>
  <c r="H21" i="3"/>
  <c r="G21" i="3"/>
  <c r="F21" i="3"/>
  <c r="E21" i="3"/>
  <c r="D21" i="3"/>
  <c r="C21" i="3"/>
  <c r="J20" i="3"/>
  <c r="I20" i="3"/>
  <c r="H20" i="3"/>
  <c r="G20" i="3"/>
  <c r="F20" i="3"/>
  <c r="E20" i="3"/>
  <c r="D20" i="3"/>
  <c r="C20" i="3"/>
  <c r="J19" i="3"/>
  <c r="I19" i="3"/>
  <c r="H19" i="3"/>
  <c r="G19" i="3"/>
  <c r="F19" i="3"/>
  <c r="E19" i="3"/>
  <c r="D19" i="3"/>
  <c r="C19" i="3"/>
  <c r="J18" i="3"/>
  <c r="I18" i="3"/>
  <c r="H18" i="3"/>
  <c r="G18" i="3"/>
  <c r="F18" i="3"/>
  <c r="E18" i="3"/>
  <c r="D18" i="3"/>
  <c r="C18" i="3"/>
  <c r="J17" i="3"/>
  <c r="I17" i="3"/>
  <c r="H17" i="3"/>
  <c r="G17" i="3"/>
  <c r="F17" i="3"/>
  <c r="E17" i="3"/>
  <c r="D17" i="3"/>
  <c r="C17" i="3"/>
  <c r="J16" i="3"/>
  <c r="I16" i="3"/>
  <c r="H16" i="3"/>
  <c r="G16" i="3"/>
  <c r="F16" i="3"/>
  <c r="E16" i="3"/>
  <c r="D16" i="3"/>
  <c r="C16" i="3"/>
  <c r="J15" i="3"/>
  <c r="I15" i="3"/>
  <c r="H15" i="3"/>
  <c r="G15" i="3"/>
  <c r="F15" i="3"/>
  <c r="E15" i="3"/>
  <c r="D15" i="3"/>
  <c r="C15" i="3"/>
  <c r="J14" i="3"/>
  <c r="I14" i="3"/>
  <c r="H14" i="3"/>
  <c r="G14" i="3"/>
  <c r="F14" i="3"/>
  <c r="E14" i="3"/>
  <c r="D14" i="3"/>
  <c r="C14" i="3"/>
  <c r="J13" i="3"/>
  <c r="I13" i="3"/>
  <c r="H13" i="3"/>
  <c r="G13" i="3"/>
  <c r="F13" i="3"/>
  <c r="E13" i="3"/>
  <c r="D13" i="3"/>
  <c r="C13" i="3"/>
  <c r="J12" i="3"/>
  <c r="I12" i="3"/>
  <c r="H12" i="3"/>
  <c r="G12" i="3"/>
  <c r="F12" i="3"/>
  <c r="E12" i="3"/>
  <c r="D12" i="3"/>
  <c r="C12" i="3"/>
  <c r="J11" i="3"/>
  <c r="I11" i="3"/>
  <c r="H11" i="3"/>
  <c r="G11" i="3"/>
  <c r="F11" i="3"/>
  <c r="E11" i="3"/>
  <c r="D11" i="3"/>
  <c r="C11" i="3"/>
  <c r="J10" i="3"/>
  <c r="I10" i="3"/>
  <c r="H10" i="3"/>
  <c r="G10" i="3"/>
  <c r="F10" i="3"/>
  <c r="E10" i="3"/>
  <c r="D10" i="3"/>
  <c r="C10" i="3"/>
  <c r="J9" i="3"/>
  <c r="I9" i="3"/>
  <c r="H9" i="3"/>
  <c r="G9" i="3"/>
  <c r="F9" i="3"/>
  <c r="E9" i="3"/>
  <c r="D9" i="3"/>
  <c r="C9" i="3"/>
  <c r="J8" i="3"/>
  <c r="I8" i="3"/>
  <c r="H8" i="3"/>
  <c r="G8" i="3"/>
  <c r="F8" i="3"/>
  <c r="E8" i="3"/>
  <c r="D8" i="3"/>
  <c r="C8" i="3"/>
  <c r="J7" i="3"/>
  <c r="I7" i="3"/>
  <c r="H7" i="3"/>
  <c r="G7" i="3"/>
  <c r="F7" i="3"/>
  <c r="E7" i="3"/>
  <c r="D7" i="3"/>
  <c r="C7" i="3"/>
  <c r="J6" i="3"/>
  <c r="I6" i="3"/>
  <c r="H6" i="3"/>
  <c r="G6" i="3"/>
  <c r="F6" i="3"/>
  <c r="E6" i="3"/>
  <c r="D6" i="3"/>
  <c r="C6" i="3"/>
  <c r="J5" i="3"/>
  <c r="I5" i="3"/>
  <c r="H5" i="3"/>
  <c r="G5" i="3"/>
  <c r="F5" i="3"/>
  <c r="E5" i="3"/>
  <c r="D5" i="3"/>
  <c r="C5" i="3"/>
  <c r="J4" i="3"/>
  <c r="I4" i="3"/>
  <c r="H4" i="3"/>
  <c r="G4" i="3"/>
  <c r="F4" i="3"/>
  <c r="E4" i="3"/>
  <c r="D4" i="3"/>
  <c r="C4" i="3"/>
  <c r="J3" i="3"/>
  <c r="J35" i="3" s="1"/>
  <c r="I3" i="3"/>
  <c r="I35" i="3" s="1"/>
  <c r="H3" i="3"/>
  <c r="H35" i="3" s="1"/>
  <c r="G3" i="3"/>
  <c r="F3" i="3"/>
  <c r="E3" i="3"/>
  <c r="E35" i="3" s="1"/>
  <c r="D3" i="3"/>
  <c r="D35" i="3" s="1"/>
  <c r="C3" i="3"/>
  <c r="C35" i="3" s="1"/>
  <c r="L37" i="1"/>
  <c r="K37" i="1"/>
  <c r="J37" i="1"/>
  <c r="I37" i="1"/>
  <c r="H37" i="1"/>
  <c r="G37" i="1"/>
  <c r="F37" i="1"/>
  <c r="E37" i="1"/>
  <c r="D37" i="1"/>
  <c r="C37" i="1"/>
  <c r="L33" i="1"/>
  <c r="K33" i="1"/>
  <c r="J33" i="1"/>
  <c r="I33" i="1"/>
  <c r="H33" i="1"/>
  <c r="G33" i="1"/>
  <c r="F33" i="1"/>
  <c r="E33" i="1"/>
  <c r="D33" i="1"/>
  <c r="C33" i="1"/>
  <c r="L32" i="1"/>
  <c r="K32" i="1"/>
  <c r="J32" i="1"/>
  <c r="I32" i="1"/>
  <c r="H32" i="1"/>
  <c r="G32" i="1"/>
  <c r="F32" i="1"/>
  <c r="E32" i="1"/>
  <c r="D32" i="1"/>
  <c r="C32" i="1"/>
  <c r="L31" i="1"/>
  <c r="K31" i="1"/>
  <c r="J31" i="1"/>
  <c r="I31" i="1"/>
  <c r="H31" i="1"/>
  <c r="G31" i="1"/>
  <c r="F31" i="1"/>
  <c r="E31" i="1"/>
  <c r="D31" i="1"/>
  <c r="C31" i="1"/>
  <c r="L30" i="1"/>
  <c r="K30" i="1"/>
  <c r="J30" i="1"/>
  <c r="I30" i="1"/>
  <c r="H30" i="1"/>
  <c r="G30" i="1"/>
  <c r="F30" i="1"/>
  <c r="E30" i="1"/>
  <c r="D30" i="1"/>
  <c r="C30" i="1"/>
  <c r="L29" i="1"/>
  <c r="K29" i="1"/>
  <c r="J29" i="1"/>
  <c r="I29" i="1"/>
  <c r="H29" i="1"/>
  <c r="G29" i="1"/>
  <c r="F29" i="1"/>
  <c r="E29" i="1"/>
  <c r="D29" i="1"/>
  <c r="C29" i="1"/>
  <c r="L28" i="1"/>
  <c r="K28" i="1"/>
  <c r="J28" i="1"/>
  <c r="I28" i="1"/>
  <c r="H28" i="1"/>
  <c r="G28" i="1"/>
  <c r="F28" i="1"/>
  <c r="E28" i="1"/>
  <c r="D28" i="1"/>
  <c r="C28" i="1"/>
  <c r="L27" i="1"/>
  <c r="K27" i="1"/>
  <c r="J27" i="1"/>
  <c r="I27" i="1"/>
  <c r="H27" i="1"/>
  <c r="G27" i="1"/>
  <c r="F27" i="1"/>
  <c r="E27" i="1"/>
  <c r="D27" i="1"/>
  <c r="C27" i="1"/>
  <c r="L26" i="1"/>
  <c r="K26" i="1"/>
  <c r="J26" i="1"/>
  <c r="I26" i="1"/>
  <c r="H26" i="1"/>
  <c r="G26" i="1"/>
  <c r="F26" i="1"/>
  <c r="E26" i="1"/>
  <c r="D26" i="1"/>
  <c r="C26" i="1"/>
  <c r="L25" i="1"/>
  <c r="K25" i="1"/>
  <c r="J25" i="1"/>
  <c r="I25" i="1"/>
  <c r="H25" i="1"/>
  <c r="G25" i="1"/>
  <c r="F25" i="1"/>
  <c r="E25" i="1"/>
  <c r="D25" i="1"/>
  <c r="C25" i="1"/>
  <c r="L24" i="1"/>
  <c r="K24" i="1"/>
  <c r="J24" i="1"/>
  <c r="I24" i="1"/>
  <c r="H24" i="1"/>
  <c r="G24" i="1"/>
  <c r="F24" i="1"/>
  <c r="E24" i="1"/>
  <c r="D24" i="1"/>
  <c r="C24" i="1"/>
  <c r="L23" i="1"/>
  <c r="K23" i="1"/>
  <c r="J23" i="1"/>
  <c r="I23" i="1"/>
  <c r="H23" i="1"/>
  <c r="G23" i="1"/>
  <c r="F23" i="1"/>
  <c r="E23" i="1"/>
  <c r="D23" i="1"/>
  <c r="C23" i="1"/>
  <c r="L22" i="1"/>
  <c r="K22" i="1"/>
  <c r="J22" i="1"/>
  <c r="I22" i="1"/>
  <c r="H22" i="1"/>
  <c r="G22" i="1"/>
  <c r="F22" i="1"/>
  <c r="E22" i="1"/>
  <c r="D22" i="1"/>
  <c r="C22" i="1"/>
  <c r="L21" i="1"/>
  <c r="K21" i="1"/>
  <c r="J21" i="1"/>
  <c r="I21" i="1"/>
  <c r="I35" i="1" s="1"/>
  <c r="H21" i="1"/>
  <c r="G21" i="1"/>
  <c r="F21" i="1"/>
  <c r="E21" i="1"/>
  <c r="D21" i="1"/>
  <c r="C21" i="1"/>
  <c r="C40" i="2"/>
  <c r="C38" i="2"/>
  <c r="E33" i="2"/>
  <c r="D33" i="2"/>
  <c r="C33" i="2"/>
  <c r="E32" i="2"/>
  <c r="D32" i="2"/>
  <c r="C32" i="2"/>
  <c r="E31" i="2"/>
  <c r="D31" i="2"/>
  <c r="C31" i="2"/>
  <c r="E30" i="2"/>
  <c r="D30" i="2"/>
  <c r="C30" i="2"/>
  <c r="E29" i="2"/>
  <c r="D29" i="2"/>
  <c r="C29" i="2"/>
  <c r="E28" i="2"/>
  <c r="D28" i="2"/>
  <c r="C28" i="2"/>
  <c r="E27" i="2"/>
  <c r="D27" i="2"/>
  <c r="C27" i="2"/>
  <c r="E26" i="2"/>
  <c r="D26" i="2"/>
  <c r="C26" i="2"/>
  <c r="E25" i="2"/>
  <c r="D25" i="2"/>
  <c r="C25" i="2"/>
  <c r="E24" i="2"/>
  <c r="D24" i="2"/>
  <c r="C24" i="2"/>
  <c r="E23" i="2"/>
  <c r="D23" i="2"/>
  <c r="C23" i="2"/>
  <c r="E22" i="2"/>
  <c r="D22" i="2"/>
  <c r="C22" i="2"/>
  <c r="E21" i="2"/>
  <c r="D21" i="2"/>
  <c r="C21" i="2"/>
  <c r="E20" i="2"/>
  <c r="D20" i="2"/>
  <c r="C20" i="2"/>
  <c r="E19" i="2"/>
  <c r="D19" i="2"/>
  <c r="C19" i="2"/>
  <c r="E18" i="2"/>
  <c r="D18" i="2"/>
  <c r="C18" i="2"/>
  <c r="E17" i="2"/>
  <c r="D17" i="2"/>
  <c r="C17" i="2"/>
  <c r="E16" i="2"/>
  <c r="D16" i="2"/>
  <c r="C16" i="2"/>
  <c r="E15" i="2"/>
  <c r="D15" i="2"/>
  <c r="C15" i="2"/>
  <c r="E14" i="2"/>
  <c r="D14" i="2"/>
  <c r="C14" i="2"/>
  <c r="E13" i="2"/>
  <c r="D13" i="2"/>
  <c r="C13" i="2"/>
  <c r="E12" i="2"/>
  <c r="D12" i="2"/>
  <c r="C12" i="2"/>
  <c r="E11" i="2"/>
  <c r="D11" i="2"/>
  <c r="C11" i="2"/>
  <c r="E10" i="2"/>
  <c r="D10" i="2"/>
  <c r="C10" i="2"/>
  <c r="E9" i="2"/>
  <c r="D9" i="2"/>
  <c r="C9" i="2"/>
  <c r="E8" i="2"/>
  <c r="D8" i="2"/>
  <c r="C8" i="2"/>
  <c r="E7" i="2"/>
  <c r="D7" i="2"/>
  <c r="C7" i="2"/>
  <c r="E6" i="2"/>
  <c r="D6" i="2"/>
  <c r="C6" i="2"/>
  <c r="E5" i="2"/>
  <c r="D5" i="2"/>
  <c r="C5" i="2"/>
  <c r="E4" i="2"/>
  <c r="D4" i="2"/>
  <c r="C4" i="2"/>
  <c r="E3" i="2"/>
  <c r="D3" i="2"/>
  <c r="C3" i="2"/>
  <c r="C35" i="1" l="1"/>
  <c r="K35" i="1"/>
  <c r="G35" i="3"/>
  <c r="R2" i="5"/>
  <c r="C35" i="2"/>
  <c r="D35" i="1"/>
  <c r="L35" i="1"/>
  <c r="E35" i="1"/>
  <c r="D35" i="2"/>
  <c r="F35" i="1"/>
  <c r="H35" i="1"/>
  <c r="J35" i="1"/>
  <c r="F35" i="3"/>
  <c r="E35" i="2"/>
  <c r="G35" i="1"/>
  <c r="A6" i="5"/>
  <c r="A7" i="5" s="1"/>
  <c r="A8" i="5" s="1"/>
  <c r="A9" i="5" s="1"/>
  <c r="A10" i="5" s="1"/>
  <c r="A11" i="5" s="1"/>
  <c r="A12" i="5" s="1"/>
  <c r="A13" i="5" s="1"/>
  <c r="A14" i="5" s="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B4" i="3"/>
  <c r="B5" i="3" s="1"/>
  <c r="B6" i="3" s="1"/>
  <c r="B7" i="3" s="1"/>
  <c r="B8" i="3" s="1"/>
  <c r="B9" i="3" s="1"/>
  <c r="B10" i="3" s="1"/>
  <c r="B11" i="3" s="1"/>
  <c r="B12" i="3" s="1"/>
  <c r="B13" i="3" s="1"/>
  <c r="B14" i="3" s="1"/>
  <c r="B15" i="3" s="1"/>
  <c r="B16" i="3" s="1"/>
  <c r="B17" i="3" s="1"/>
  <c r="B18" i="3" s="1"/>
  <c r="B19" i="3" s="1"/>
  <c r="B20" i="3" s="1"/>
  <c r="B21" i="3" s="1"/>
  <c r="B22" i="3" s="1"/>
  <c r="B23" i="3" s="1"/>
  <c r="B24" i="3" s="1"/>
  <c r="B25" i="3" s="1"/>
  <c r="B26" i="3" s="1"/>
  <c r="B27" i="3" s="1"/>
  <c r="B4" i="2"/>
  <c r="B5" i="2" s="1"/>
  <c r="B6" i="2" s="1"/>
  <c r="B7" i="2" s="1"/>
  <c r="B8" i="2" s="1"/>
  <c r="B9" i="2" s="1"/>
  <c r="B10" i="2" s="1"/>
  <c r="B11" i="2" s="1"/>
  <c r="B12" i="2" s="1"/>
  <c r="B13" i="2" s="1"/>
  <c r="B14" i="2" s="1"/>
  <c r="B15" i="2" s="1"/>
  <c r="B16" i="2" s="1"/>
  <c r="B17" i="2" s="1"/>
  <c r="B18" i="2" s="1"/>
  <c r="B19" i="2" s="1"/>
  <c r="B20" i="2" s="1"/>
  <c r="B21" i="2" s="1"/>
  <c r="B22" i="2" s="1"/>
  <c r="B23" i="2" s="1"/>
  <c r="B24" i="2" s="1"/>
  <c r="B25" i="2" s="1"/>
  <c r="B26" i="2" s="1"/>
  <c r="B27" i="2" s="1"/>
  <c r="B4" i="1"/>
  <c r="B5" i="1" s="1"/>
  <c r="B6" i="1" s="1"/>
  <c r="B7" i="1" s="1"/>
  <c r="B8" i="1" s="1"/>
  <c r="B9" i="1" s="1"/>
  <c r="B10" i="1" s="1"/>
  <c r="B11" i="1" s="1"/>
  <c r="B12" i="1" s="1"/>
  <c r="B13" i="1" s="1"/>
  <c r="B14" i="1" s="1"/>
  <c r="B15" i="1" s="1"/>
  <c r="B16" i="1" s="1"/>
  <c r="B17" i="1" s="1"/>
  <c r="B18" i="1" s="1"/>
  <c r="B19" i="1" s="1"/>
  <c r="B20" i="1" s="1"/>
  <c r="B21" i="1" s="1"/>
  <c r="B22" i="1" s="1"/>
  <c r="B23" i="1" s="1"/>
  <c r="B24" i="1" s="1"/>
  <c r="B25" i="1" s="1"/>
  <c r="B26" i="1" s="1"/>
  <c r="B27" i="1" s="1"/>
</calcChain>
</file>

<file path=xl/sharedStrings.xml><?xml version="1.0" encoding="utf-8"?>
<sst xmlns="http://schemas.openxmlformats.org/spreadsheetml/2006/main" count="58" uniqueCount="54">
  <si>
    <t>MANGAUNG</t>
  </si>
  <si>
    <t>NELSON MANDELA BAY</t>
  </si>
  <si>
    <t>TSHWANE</t>
  </si>
  <si>
    <t>BUFFALO CITY</t>
  </si>
  <si>
    <t>CAPE TOWN</t>
  </si>
  <si>
    <t>EKHURULENI</t>
  </si>
  <si>
    <t>ETHEKWENI</t>
  </si>
  <si>
    <t>JOHANNESBURG</t>
  </si>
  <si>
    <t>ESTIMATED EXCESS NATURAL DEATHS</t>
  </si>
  <si>
    <t>EASTERN CAPE</t>
  </si>
  <si>
    <t>FREE STATE</t>
  </si>
  <si>
    <t>GAUTENG</t>
  </si>
  <si>
    <t>KWAZULU NATAL</t>
  </si>
  <si>
    <t>LIMPOPO</t>
  </si>
  <si>
    <t>MPUMALANGA</t>
  </si>
  <si>
    <t>NORTHERN CAPE</t>
  </si>
  <si>
    <t>NORTH WEST</t>
  </si>
  <si>
    <t>WESTERN CAPE</t>
  </si>
  <si>
    <t>SOUTH AFRICA</t>
  </si>
  <si>
    <t xml:space="preserve">ESTIMATED NATURAL DEATHS OF PERSONS 1+ YEARS </t>
  </si>
  <si>
    <t>ALL CAUSE</t>
  </si>
  <si>
    <t xml:space="preserve">NATURAL </t>
  </si>
  <si>
    <t>UNNATURAL</t>
  </si>
  <si>
    <t xml:space="preserve">ESTIMATED DEATHS OF PERSONS 1+ YEARS
SOUTH AFRICA </t>
  </si>
  <si>
    <t>ESTIMATED EXCESS DEATHS, USING PREDICTED NUMBERS AS COUNTERFACTUAL (ALL CAUSE)</t>
  </si>
  <si>
    <t>WEEK (starting on)</t>
  </si>
  <si>
    <t>ESTIMATED EXCESS DEATHS, USING COUNTERFACTUAL BASED ON PROPORTION OF PREDICTED (NATURAL)</t>
  </si>
  <si>
    <t>EC</t>
  </si>
  <si>
    <t>FS</t>
  </si>
  <si>
    <t>GT</t>
  </si>
  <si>
    <t>KZN</t>
  </si>
  <si>
    <t>LM</t>
  </si>
  <si>
    <t>MP</t>
  </si>
  <si>
    <t>NC</t>
  </si>
  <si>
    <t>NW</t>
  </si>
  <si>
    <t>WC</t>
  </si>
  <si>
    <t>BUF</t>
  </si>
  <si>
    <t>CPT</t>
  </si>
  <si>
    <t>EKU</t>
  </si>
  <si>
    <t>ETH</t>
  </si>
  <si>
    <t>JHN</t>
  </si>
  <si>
    <t>MAN</t>
  </si>
  <si>
    <t>NMA</t>
  </si>
  <si>
    <t>TSH</t>
  </si>
  <si>
    <t>RSA</t>
  </si>
  <si>
    <t>Total</t>
  </si>
  <si>
    <t xml:space="preserve">1 January - 11 Agust </t>
  </si>
  <si>
    <t xml:space="preserve">6 May - 11 August </t>
  </si>
  <si>
    <t xml:space="preserve">6 May -11 August </t>
  </si>
  <si>
    <t>1 Janury - 11 August</t>
  </si>
  <si>
    <t>6 May - 11 August</t>
  </si>
  <si>
    <t>1 Jan - 11 August</t>
  </si>
  <si>
    <t xml:space="preserve">6 May - 11 August  </t>
  </si>
  <si>
    <t>Cumulative prior to first week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</si>
</sst>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b/>
      <sz val="11"/>
      <color theme="1"/>
      <name val="Calibri"/>
      <family val="2"/>
      <scheme val="minor"/>
    </font>
    <font>
      <b/>
      <sz val="9"/>
      <color theme="1"/>
      <name val="Calibri"/>
      <family val="2"/>
      <scheme val="minor"/>
    </font>
    <font>
      <sz val="10"/>
      <color theme="1"/>
      <name val="Calibri"/>
      <family val="2"/>
      <scheme val="minor"/>
    </font>
    <font>
      <b/>
      <sz val="10"/>
      <color theme="1"/>
      <name val="Calibri"/>
      <family val="2"/>
      <scheme val="minor"/>
    </font>
    <font>
      <sz val="26"/>
      <name val="Times New Roman"/>
      <family val="1"/>
    </font>
    <font>
      <b/>
      <sz val="11"/>
      <color rgb="FFFF0000"/>
      <name val="Calibri"/>
      <family val="2"/>
      <scheme val="minor"/>
    </font>
    <font>
      <b/>
      <sz val="9"/>
      <name val="Calibri"/>
      <family val="2"/>
      <scheme val="minor"/>
    </font>
    <font>
      <sz val="10"/>
      <name val="Calibri"/>
      <family val="2"/>
      <scheme val="minor"/>
    </font>
    <font>
      <sz val="11"/>
      <name val="Calibri"/>
      <family val="2"/>
      <scheme val="minor"/>
    </font>
    <font>
      <b/>
      <sz val="11"/>
      <name val="Calibri"/>
      <family val="2"/>
      <scheme val="minor"/>
    </font>
  </fonts>
  <fills count="3">
    <fill>
      <patternFill patternType="none"/>
    </fill>
    <fill>
      <patternFill patternType="gray125"/>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medium">
        <color indexed="64"/>
      </bottom>
      <diagonal/>
    </border>
  </borders>
  <cellStyleXfs count="1">
    <xf numFmtId="0" fontId="0" fillId="0" borderId="0"/>
  </cellStyleXfs>
  <cellXfs count="65">
    <xf numFmtId="0" fontId="0" fillId="0" borderId="0" xfId="0"/>
    <xf numFmtId="1" fontId="0" fillId="0" borderId="0" xfId="0" applyNumberFormat="1"/>
    <xf numFmtId="0" fontId="2" fillId="0" borderId="1" xfId="0" applyFont="1" applyBorder="1" applyAlignment="1">
      <alignment horizontal="center" vertical="center" wrapText="1"/>
    </xf>
    <xf numFmtId="0" fontId="3" fillId="0" borderId="1" xfId="0" applyFont="1" applyBorder="1"/>
    <xf numFmtId="15" fontId="3" fillId="0" borderId="1" xfId="0" applyNumberFormat="1" applyFont="1" applyBorder="1"/>
    <xf numFmtId="1" fontId="3" fillId="0" borderId="1" xfId="0" applyNumberFormat="1" applyFont="1" applyBorder="1"/>
    <xf numFmtId="0" fontId="3" fillId="0" borderId="2" xfId="0" applyFont="1" applyBorder="1"/>
    <xf numFmtId="15" fontId="3" fillId="0" borderId="2" xfId="0" applyNumberFormat="1" applyFont="1" applyBorder="1"/>
    <xf numFmtId="1" fontId="3" fillId="0" borderId="2" xfId="0" applyNumberFormat="1" applyFont="1" applyBorder="1"/>
    <xf numFmtId="0" fontId="2" fillId="0" borderId="1" xfId="0" applyFont="1" applyBorder="1" applyAlignment="1">
      <alignment horizontal="center" wrapText="1"/>
    </xf>
    <xf numFmtId="0" fontId="5" fillId="0" borderId="0" xfId="0" applyFont="1" applyBorder="1" applyAlignment="1">
      <alignment horizontal="center" vertical="center"/>
    </xf>
    <xf numFmtId="0" fontId="0" fillId="0" borderId="0" xfId="0" applyBorder="1"/>
    <xf numFmtId="0" fontId="0" fillId="2" borderId="0" xfId="0" applyFill="1" applyBorder="1"/>
    <xf numFmtId="0" fontId="0" fillId="2" borderId="0" xfId="0" applyFill="1"/>
    <xf numFmtId="0" fontId="0" fillId="2" borderId="10" xfId="0" applyFill="1" applyBorder="1"/>
    <xf numFmtId="0" fontId="1" fillId="0" borderId="0" xfId="0" applyFont="1" applyBorder="1" applyAlignment="1"/>
    <xf numFmtId="0" fontId="4" fillId="0" borderId="1" xfId="0" applyFont="1" applyBorder="1" applyAlignment="1">
      <alignment horizontal="left"/>
    </xf>
    <xf numFmtId="0" fontId="6" fillId="0" borderId="1" xfId="0" applyFont="1" applyBorder="1" applyAlignment="1"/>
    <xf numFmtId="0" fontId="6" fillId="0" borderId="3" xfId="0" applyFont="1" applyBorder="1" applyAlignment="1"/>
    <xf numFmtId="1" fontId="1" fillId="0" borderId="3" xfId="0" applyNumberFormat="1" applyFont="1" applyBorder="1"/>
    <xf numFmtId="1" fontId="1" fillId="0" borderId="0" xfId="0" applyNumberFormat="1" applyFont="1" applyBorder="1"/>
    <xf numFmtId="0" fontId="7" fillId="0" borderId="1" xfId="0" applyFont="1" applyBorder="1" applyAlignment="1"/>
    <xf numFmtId="0" fontId="8" fillId="0" borderId="1" xfId="0" applyFont="1" applyBorder="1"/>
    <xf numFmtId="15" fontId="8" fillId="0" borderId="1" xfId="0" applyNumberFormat="1" applyFont="1" applyBorder="1"/>
    <xf numFmtId="0" fontId="8" fillId="0" borderId="0" xfId="0" quotePrefix="1" applyFont="1" applyBorder="1" applyAlignment="1">
      <alignment horizontal="right"/>
    </xf>
    <xf numFmtId="1" fontId="8" fillId="0" borderId="0" xfId="0" applyNumberFormat="1" applyFont="1" applyBorder="1"/>
    <xf numFmtId="0" fontId="9" fillId="0" borderId="0" xfId="0" applyFont="1"/>
    <xf numFmtId="0" fontId="10" fillId="0" borderId="1" xfId="0" applyFont="1" applyBorder="1" applyAlignment="1"/>
    <xf numFmtId="0" fontId="10" fillId="0" borderId="3" xfId="0" applyFont="1" applyBorder="1" applyAlignment="1"/>
    <xf numFmtId="0" fontId="10" fillId="0" borderId="0" xfId="0" applyFont="1"/>
    <xf numFmtId="3" fontId="1" fillId="0" borderId="1" xfId="0" applyNumberFormat="1" applyFont="1" applyBorder="1"/>
    <xf numFmtId="3" fontId="8" fillId="0" borderId="1" xfId="0" applyNumberFormat="1" applyFont="1" applyBorder="1"/>
    <xf numFmtId="3" fontId="3" fillId="0" borderId="1" xfId="0" applyNumberFormat="1" applyFont="1" applyBorder="1"/>
    <xf numFmtId="3" fontId="3" fillId="0" borderId="4" xfId="0" applyNumberFormat="1" applyFont="1" applyBorder="1"/>
    <xf numFmtId="3" fontId="4" fillId="0" borderId="1" xfId="0" applyNumberFormat="1" applyFont="1" applyBorder="1"/>
    <xf numFmtId="3" fontId="0" fillId="0" borderId="1" xfId="0" applyNumberFormat="1" applyBorder="1"/>
    <xf numFmtId="3" fontId="3" fillId="0" borderId="2" xfId="0" applyNumberFormat="1" applyFont="1" applyBorder="1"/>
    <xf numFmtId="3" fontId="3" fillId="0" borderId="1" xfId="0" quotePrefix="1" applyNumberFormat="1" applyFont="1" applyBorder="1" applyAlignment="1">
      <alignment horizontal="right"/>
    </xf>
    <xf numFmtId="3" fontId="0" fillId="0" borderId="0" xfId="0" applyNumberFormat="1"/>
    <xf numFmtId="15" fontId="0" fillId="0" borderId="0" xfId="0" applyNumberFormat="1"/>
    <xf numFmtId="0" fontId="1" fillId="0" borderId="0" xfId="0" applyFont="1"/>
    <xf numFmtId="0" fontId="0" fillId="0" borderId="0" xfId="0" applyAlignment="1">
      <alignment vertical="top" wrapText="1"/>
    </xf>
    <xf numFmtId="0" fontId="2" fillId="0" borderId="3" xfId="0" applyFont="1" applyBorder="1" applyAlignment="1">
      <alignment horizontal="center" wrapText="1"/>
    </xf>
    <xf numFmtId="0" fontId="2" fillId="0" borderId="6" xfId="0" applyFont="1" applyBorder="1" applyAlignment="1">
      <alignment horizontal="center" wrapText="1"/>
    </xf>
    <xf numFmtId="0" fontId="2" fillId="0" borderId="4" xfId="0" applyFont="1" applyBorder="1" applyAlignment="1">
      <alignment horizontal="center" wrapText="1"/>
    </xf>
    <xf numFmtId="0" fontId="2" fillId="0" borderId="0" xfId="0" applyFont="1" applyBorder="1" applyAlignment="1">
      <alignment horizontal="center" wrapText="1"/>
    </xf>
    <xf numFmtId="0" fontId="2" fillId="0" borderId="7" xfId="0" applyFont="1" applyBorder="1" applyAlignment="1">
      <alignment horizontal="center" wrapText="1"/>
    </xf>
    <xf numFmtId="0" fontId="2" fillId="0" borderId="5" xfId="0" applyFont="1" applyBorder="1" applyAlignment="1">
      <alignment horizontal="center" wrapText="1"/>
    </xf>
    <xf numFmtId="0" fontId="2" fillId="0" borderId="8" xfId="0" applyFont="1" applyBorder="1" applyAlignment="1">
      <alignment horizontal="center" wrapText="1"/>
    </xf>
    <xf numFmtId="0" fontId="4" fillId="0" borderId="1" xfId="0" applyFont="1" applyBorder="1" applyAlignment="1">
      <alignment horizontal="left"/>
    </xf>
    <xf numFmtId="3" fontId="2" fillId="0" borderId="1" xfId="0" applyNumberFormat="1" applyFont="1" applyBorder="1" applyAlignment="1">
      <alignment horizontal="left"/>
    </xf>
    <xf numFmtId="3" fontId="1" fillId="0" borderId="1" xfId="0" applyNumberFormat="1" applyFont="1" applyBorder="1" applyAlignment="1">
      <alignment horizontal="left"/>
    </xf>
    <xf numFmtId="0" fontId="2" fillId="0" borderId="9" xfId="0" applyFont="1" applyBorder="1" applyAlignment="1">
      <alignment horizontal="center" vertical="center" wrapText="1"/>
    </xf>
    <xf numFmtId="0" fontId="2" fillId="0" borderId="5" xfId="0" applyFont="1" applyBorder="1" applyAlignment="1">
      <alignment horizontal="center" vertical="center" wrapText="1"/>
    </xf>
    <xf numFmtId="3" fontId="4" fillId="0" borderId="3" xfId="0" applyNumberFormat="1" applyFont="1" applyBorder="1" applyAlignment="1">
      <alignment horizontal="center"/>
    </xf>
    <xf numFmtId="3" fontId="4" fillId="0" borderId="4" xfId="0" applyNumberFormat="1" applyFont="1" applyBorder="1" applyAlignment="1">
      <alignment horizontal="center"/>
    </xf>
    <xf numFmtId="3" fontId="0" fillId="0" borderId="3" xfId="0" applyNumberFormat="1" applyBorder="1" applyAlignment="1">
      <alignment horizontal="left"/>
    </xf>
    <xf numFmtId="3" fontId="0" fillId="0" borderId="4" xfId="0" applyNumberFormat="1" applyBorder="1" applyAlignment="1">
      <alignment horizontal="left"/>
    </xf>
    <xf numFmtId="3" fontId="2" fillId="0" borderId="3" xfId="0" applyNumberFormat="1" applyFont="1" applyBorder="1" applyAlignment="1">
      <alignment horizontal="left" wrapText="1"/>
    </xf>
    <xf numFmtId="3" fontId="2" fillId="0" borderId="6" xfId="0" applyNumberFormat="1" applyFont="1" applyBorder="1" applyAlignment="1">
      <alignment horizontal="left" wrapText="1"/>
    </xf>
    <xf numFmtId="3" fontId="2" fillId="0" borderId="4" xfId="0" applyNumberFormat="1" applyFont="1" applyBorder="1" applyAlignment="1">
      <alignment horizontal="left" wrapText="1"/>
    </xf>
    <xf numFmtId="0" fontId="2" fillId="0" borderId="3" xfId="0" applyFont="1" applyBorder="1" applyAlignment="1">
      <alignment horizontal="center" vertical="center" wrapText="1"/>
    </xf>
    <xf numFmtId="0" fontId="2" fillId="0" borderId="6" xfId="0" applyFont="1" applyBorder="1" applyAlignment="1">
      <alignment horizontal="center" vertical="center" wrapText="1"/>
    </xf>
    <xf numFmtId="0" fontId="2" fillId="0" borderId="4" xfId="0" applyFont="1" applyBorder="1" applyAlignment="1">
      <alignment horizontal="center" vertical="center" wrapText="1"/>
    </xf>
    <xf numFmtId="3" fontId="4" fillId="0" borderId="1" xfId="0" applyNumberFormat="1" applyFont="1" applyBorder="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0</xdr:col>
      <xdr:colOff>177800</xdr:colOff>
      <xdr:row>0</xdr:row>
      <xdr:rowOff>0</xdr:rowOff>
    </xdr:from>
    <xdr:to>
      <xdr:col>9</xdr:col>
      <xdr:colOff>363196</xdr:colOff>
      <xdr:row>37</xdr:row>
      <xdr:rowOff>28486</xdr:rowOff>
    </xdr:to>
    <xdr:sp macro="" textlink="">
      <xdr:nvSpPr>
        <xdr:cNvPr id="2" name="Rectangle 1">
          <a:extLst>
            <a:ext uri="{FF2B5EF4-FFF2-40B4-BE49-F238E27FC236}">
              <a16:creationId xmlns:a16="http://schemas.microsoft.com/office/drawing/2014/main" id="{3AF608A7-26D1-4D83-B587-655AE7EA84A1}"/>
            </a:ext>
          </a:extLst>
        </xdr:cNvPr>
        <xdr:cNvSpPr/>
      </xdr:nvSpPr>
      <xdr:spPr>
        <a:xfrm>
          <a:off x="177800" y="0"/>
          <a:ext cx="5733041" cy="7107252"/>
        </a:xfrm>
        <a:prstGeom prst="rect">
          <a:avLst/>
        </a:prstGeom>
        <a:solidFill>
          <a:schemeClr val="bg1">
            <a:lumMod val="95000"/>
          </a:schemeClr>
        </a:solid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Bef>
              <a:spcPts val="1200"/>
            </a:spcBef>
            <a:spcAft>
              <a:spcPts val="0"/>
            </a:spcAft>
          </a:pPr>
          <a:endPar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endParaRPr>
        </a:p>
        <a:p>
          <a:pPr algn="ctr">
            <a:lnSpc>
              <a:spcPct val="107000"/>
            </a:lnSpc>
            <a:spcBef>
              <a:spcPts val="1200"/>
            </a:spcBef>
            <a:spcAft>
              <a:spcPts val="0"/>
            </a:spcAft>
          </a:pP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REPORT ON Weekly </a:t>
          </a:r>
        </a:p>
        <a:p>
          <a:pPr algn="ctr">
            <a:lnSpc>
              <a:spcPct val="107000"/>
            </a:lnSpc>
            <a:spcBef>
              <a:spcPts val="1200"/>
            </a:spcBef>
            <a:spcAft>
              <a:spcPts val="0"/>
            </a:spcAft>
          </a:pP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DeathS IN SOUTH AFRICA </a:t>
          </a:r>
          <a:r>
            <a:rPr lang="en-US" sz="2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 </a:t>
          </a:r>
          <a:endParaRPr lang="en-ZA" sz="1600" b="1" kern="0">
            <a:solidFill>
              <a:srgbClr val="2F5496"/>
            </a:solidFill>
            <a:effectLst/>
            <a:latin typeface="Calibri Light" panose="020F0302020204030204" pitchFamily="34" charset="0"/>
            <a:ea typeface="Calibri Light" panose="020F0302020204030204" pitchFamily="34" charset="0"/>
            <a:cs typeface="Times New Roman" panose="02020603050405020304" pitchFamily="18" charset="0"/>
          </a:endParaRPr>
        </a:p>
        <a:p>
          <a:pPr>
            <a:lnSpc>
              <a:spcPct val="107000"/>
            </a:lnSpc>
            <a:spcAft>
              <a:spcPts val="800"/>
            </a:spcAft>
          </a:pPr>
          <a:r>
            <a:rPr lang="en-US" sz="1100">
              <a:effectLst/>
              <a:latin typeface="Calibri" panose="020F0502020204030204" pitchFamily="34" charset="0"/>
              <a:ea typeface="Calibri" panose="020F0502020204030204" pitchFamily="34" charset="0"/>
              <a:cs typeface="Arial" panose="020B0604020202020204" pitchFamily="34" charset="0"/>
            </a:rPr>
            <a:t> </a:t>
          </a:r>
          <a:endParaRPr lang="en-ZA" sz="1100">
            <a:effectLst/>
            <a:latin typeface="Calibri" panose="020F0502020204030204" pitchFamily="34" charset="0"/>
            <a:ea typeface="Calibri" panose="020F0502020204030204" pitchFamily="34" charset="0"/>
            <a:cs typeface="Arial" panose="020B0604020202020204" pitchFamily="34" charset="0"/>
          </a:endParaRPr>
        </a:p>
        <a:p>
          <a:pPr algn="ctr">
            <a:lnSpc>
              <a:spcPct val="107000"/>
            </a:lnSpc>
            <a:spcBef>
              <a:spcPts val="1200"/>
            </a:spcBef>
            <a:spcAft>
              <a:spcPts val="0"/>
            </a:spcAft>
          </a:pP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1 January – 11 AUGUST 2020</a:t>
          </a:r>
          <a:endParaRPr lang="en-ZA" sz="1600" b="1" kern="0">
            <a:solidFill>
              <a:srgbClr val="2F5496"/>
            </a:solidFill>
            <a:effectLst/>
            <a:latin typeface="Calibri Light" panose="020F0302020204030204" pitchFamily="34" charset="0"/>
            <a:ea typeface="Calibri Light" panose="020F0302020204030204" pitchFamily="34" charset="0"/>
            <a:cs typeface="Times New Roman" panose="02020603050405020304" pitchFamily="18" charset="0"/>
          </a:endParaRPr>
        </a:p>
        <a:p>
          <a:pPr algn="ctr">
            <a:lnSpc>
              <a:spcPct val="107000"/>
            </a:lnSpc>
            <a:spcAft>
              <a:spcPts val="800"/>
            </a:spcAft>
          </a:pPr>
          <a:r>
            <a:rPr lang="en-US" sz="1600" cap="all">
              <a:effectLst/>
              <a:latin typeface="Times New Roman" panose="02020603050405020304" pitchFamily="18" charset="0"/>
              <a:ea typeface="Calibri Light" panose="020F0302020204030204" pitchFamily="34" charset="0"/>
              <a:cs typeface="Arial" panose="020B0604020202020204" pitchFamily="34" charset="0"/>
            </a:rPr>
            <a:t>(Week 32)</a:t>
          </a:r>
          <a:endParaRPr lang="en-ZA" sz="1600">
            <a:effectLst/>
            <a:latin typeface="Calibri" panose="020F0502020204030204" pitchFamily="34" charset="0"/>
            <a:ea typeface="Calibri" panose="020F0502020204030204" pitchFamily="34" charset="0"/>
            <a:cs typeface="Arial" panose="020B0604020202020204" pitchFamily="34" charset="0"/>
          </a:endParaRPr>
        </a:p>
        <a:p>
          <a:pPr algn="ctr"/>
          <a:endParaRPr lang="en-US" sz="1100">
            <a:effectLst/>
            <a:latin typeface="+mn-lt"/>
            <a:ea typeface="+mn-ea"/>
            <a:cs typeface="+mn-cs"/>
          </a:endParaRPr>
        </a:p>
        <a:p>
          <a:pPr algn="ctr"/>
          <a:r>
            <a:rPr lang="en-US" sz="1100">
              <a:effectLst/>
              <a:latin typeface="+mn-lt"/>
              <a:ea typeface="+mn-ea"/>
              <a:cs typeface="+mn-cs"/>
            </a:rPr>
            <a:t>Prepared by Debbie Bradshaw, Ria Laubscher,</a:t>
          </a:r>
          <a:endParaRPr lang="en-ZA" sz="1100">
            <a:effectLst/>
            <a:latin typeface="+mn-lt"/>
            <a:ea typeface="+mn-ea"/>
            <a:cs typeface="+mn-cs"/>
          </a:endParaRPr>
        </a:p>
        <a:p>
          <a:pPr algn="ctr"/>
          <a:r>
            <a:rPr lang="en-US" sz="1100">
              <a:effectLst/>
              <a:latin typeface="+mn-lt"/>
              <a:ea typeface="+mn-ea"/>
              <a:cs typeface="+mn-cs"/>
            </a:rPr>
            <a:t>Rob Dorrington, Pam Groenewald, Tom Moultrie</a:t>
          </a:r>
          <a:endParaRPr lang="en-ZA" sz="1100">
            <a:effectLst/>
            <a:latin typeface="+mn-lt"/>
            <a:ea typeface="+mn-ea"/>
            <a:cs typeface="+mn-cs"/>
          </a:endParaRPr>
        </a:p>
        <a:p>
          <a:pPr marL="0" indent="0" algn="ctr">
            <a:lnSpc>
              <a:spcPct val="107000"/>
            </a:lnSpc>
            <a:spcAft>
              <a:spcPts val="0"/>
            </a:spcAft>
          </a:pPr>
          <a:r>
            <a:rPr lang="en-US" sz="1200" b="1">
              <a:effectLst/>
              <a:latin typeface="Calibri" panose="020F0502020204030204" pitchFamily="34" charset="0"/>
              <a:ea typeface="Calibri" panose="020F0502020204030204" pitchFamily="34" charset="0"/>
              <a:cs typeface="Arial" panose="020B0604020202020204" pitchFamily="34" charset="0"/>
            </a:rPr>
            <a:t>18 August 2020</a:t>
          </a:r>
          <a:r>
            <a:rPr lang="en-US" sz="1200">
              <a:effectLst/>
              <a:latin typeface="Calibri" panose="020F0502020204030204" pitchFamily="34" charset="0"/>
              <a:ea typeface="Calibri" panose="020F0502020204030204" pitchFamily="34" charset="0"/>
              <a:cs typeface="Arial" panose="020B0604020202020204" pitchFamily="34" charset="0"/>
            </a:rPr>
            <a:t>  </a:t>
          </a:r>
        </a:p>
        <a:p>
          <a:pPr marL="0" indent="0" algn="ctr">
            <a:lnSpc>
              <a:spcPct val="107000"/>
            </a:lnSpc>
            <a:spcAft>
              <a:spcPts val="0"/>
            </a:spcAft>
          </a:pPr>
          <a:endParaRPr lang="en-US" sz="1200">
            <a:effectLst/>
            <a:latin typeface="Calibri" panose="020F0502020204030204" pitchFamily="34" charset="0"/>
            <a:ea typeface="Calibri" panose="020F0502020204030204" pitchFamily="34" charset="0"/>
            <a:cs typeface="Arial" panose="020B0604020202020204" pitchFamily="34" charset="0"/>
          </a:endParaRPr>
        </a:p>
        <a:p>
          <a:r>
            <a:rPr lang="en-ZA" sz="1100">
              <a:effectLst/>
              <a:latin typeface="+mn-lt"/>
              <a:ea typeface="+mn-ea"/>
              <a:cs typeface="+mn-cs"/>
            </a:rPr>
            <a:t>This workbook contains</a:t>
          </a:r>
          <a:r>
            <a:rPr lang="en-ZA" sz="1100" baseline="0">
              <a:effectLst/>
              <a:latin typeface="+mn-lt"/>
              <a:ea typeface="+mn-ea"/>
              <a:cs typeface="+mn-cs"/>
            </a:rPr>
            <a:t> the estimated number of weekly deaths experienced in South Africa for persons 1+ years of age during 2020 as reported in the </a:t>
          </a:r>
          <a:r>
            <a:rPr lang="en-ZA" sz="12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Report on Weekly Deaths in South AfricA</a:t>
          </a:r>
          <a:r>
            <a:rPr lang="en-ZA" sz="1100" baseline="0">
              <a:effectLst/>
              <a:latin typeface="+mn-lt"/>
              <a:ea typeface="+mn-ea"/>
              <a:cs typeface="+mn-cs"/>
            </a:rPr>
            <a:t> prepared by the SAMRC Burden of Disease Research Unit and UCT Centre for Actuarial Research.  </a:t>
          </a:r>
        </a:p>
        <a:p>
          <a:endParaRPr lang="en-ZA" sz="1200">
            <a:effectLst/>
          </a:endParaRPr>
        </a:p>
        <a:p>
          <a:r>
            <a:rPr lang="en-ZA" sz="1100" b="1">
              <a:effectLst/>
              <a:latin typeface="+mn-lt"/>
              <a:ea typeface="+mn-ea"/>
              <a:cs typeface="+mn-cs"/>
            </a:rPr>
            <a:t>Actual number of deaths</a:t>
          </a:r>
          <a:r>
            <a:rPr lang="en-ZA" sz="1100">
              <a:effectLst/>
              <a:latin typeface="+mn-lt"/>
              <a:ea typeface="+mn-ea"/>
              <a:cs typeface="+mn-cs"/>
            </a:rPr>
            <a:t>: The actual number of deaths in South Africa have been estimated from the numbers recorded on the National Population Register using weighting factors set to produce results consistent with those of the annual Rapid Mortality Surveillance Report to account for deaths of persons who are not on the National Population Register as well as those that have not been registered with the Department of Home Affairs. </a:t>
          </a:r>
        </a:p>
        <a:p>
          <a:endParaRPr lang="en-ZA" sz="1200">
            <a:solidFill>
              <a:sysClr val="windowText" lastClr="000000"/>
            </a:solidFill>
            <a:effectLst/>
          </a:endParaRPr>
        </a:p>
        <a:p>
          <a:r>
            <a:rPr lang="en-ZA" sz="1100" b="1">
              <a:solidFill>
                <a:sysClr val="windowText" lastClr="000000"/>
              </a:solidFill>
              <a:effectLst/>
              <a:latin typeface="+mn-lt"/>
              <a:ea typeface="+mn-ea"/>
              <a:cs typeface="+mn-cs"/>
            </a:rPr>
            <a:t>Excess natural </a:t>
          </a:r>
          <a:r>
            <a:rPr lang="en-ZA" sz="1100" b="1">
              <a:effectLst/>
              <a:latin typeface="+mn-lt"/>
              <a:ea typeface="+mn-ea"/>
              <a:cs typeface="+mn-cs"/>
            </a:rPr>
            <a:t>deaths</a:t>
          </a:r>
          <a:r>
            <a:rPr lang="en-ZA" sz="1100">
              <a:effectLst/>
              <a:latin typeface="+mn-lt"/>
              <a:ea typeface="+mn-ea"/>
              <a:cs typeface="+mn-cs"/>
            </a:rPr>
            <a:t>: The estimated numbers of deaths are used to estimate the excess natural deaths experienced in areas that have increase above the upper prediction level. Since lockdown resulted in a reduction in the number of weekly deaths, the excess has been calculated against a base that accounts for the reduction by tracking the prediction lines at the level experienced in </a:t>
          </a:r>
          <a:r>
            <a:rPr lang="en-ZA" sz="1100">
              <a:solidFill>
                <a:sysClr val="windowText" lastClr="000000"/>
              </a:solidFill>
              <a:effectLst/>
              <a:latin typeface="+mn-lt"/>
              <a:ea typeface="+mn-ea"/>
              <a:cs typeface="+mn-cs"/>
            </a:rPr>
            <a:t>the week prior to the week when deaths increase</a:t>
          </a:r>
          <a:r>
            <a:rPr lang="en-ZA" sz="1100" baseline="0">
              <a:solidFill>
                <a:sysClr val="windowText" lastClr="000000"/>
              </a:solidFill>
              <a:effectLst/>
              <a:latin typeface="+mn-lt"/>
              <a:ea typeface="+mn-ea"/>
              <a:cs typeface="+mn-cs"/>
            </a:rPr>
            <a:t> rapidly and consistently</a:t>
          </a:r>
          <a:r>
            <a:rPr lang="en-ZA" sz="1100">
              <a:solidFill>
                <a:sysClr val="windowText" lastClr="000000"/>
              </a:solidFill>
              <a:effectLst/>
              <a:latin typeface="+mn-lt"/>
              <a:ea typeface="+mn-ea"/>
              <a:cs typeface="+mn-cs"/>
            </a:rPr>
            <a:t>. </a:t>
          </a:r>
        </a:p>
        <a:p>
          <a:endParaRPr lang="en-ZA" sz="1100">
            <a:effectLst/>
            <a:latin typeface="+mn-lt"/>
            <a:ea typeface="+mn-ea"/>
            <a:cs typeface="+mn-cs"/>
          </a:endParaRPr>
        </a:p>
        <a:p>
          <a:r>
            <a:rPr lang="en-ZA" sz="1100" b="1">
              <a:effectLst/>
              <a:latin typeface="+mn-lt"/>
              <a:ea typeface="+mn-ea"/>
              <a:cs typeface="+mn-cs"/>
            </a:rPr>
            <a:t>Excess</a:t>
          </a:r>
          <a:r>
            <a:rPr lang="en-ZA" sz="1100" b="1" baseline="0">
              <a:effectLst/>
              <a:latin typeface="+mn-lt"/>
              <a:ea typeface="+mn-ea"/>
              <a:cs typeface="+mn-cs"/>
            </a:rPr>
            <a:t> deaths (all cause): </a:t>
          </a:r>
          <a:r>
            <a:rPr lang="en-ZA" sz="1100" b="0" baseline="0">
              <a:effectLst/>
              <a:latin typeface="+mn-lt"/>
              <a:ea typeface="+mn-ea"/>
              <a:cs typeface="+mn-cs"/>
            </a:rPr>
            <a:t>The excess in the number of all causes of death relative to the forecast value predicted from 2018 and 2019 </a:t>
          </a:r>
          <a:r>
            <a:rPr lang="en-ZA" sz="1100" b="0" baseline="0">
              <a:solidFill>
                <a:sysClr val="windowText" lastClr="000000"/>
              </a:solidFill>
              <a:effectLst/>
              <a:latin typeface="+mn-lt"/>
              <a:ea typeface="+mn-ea"/>
              <a:cs typeface="+mn-cs"/>
            </a:rPr>
            <a:t>data, setting any negative excesses to zero. </a:t>
          </a:r>
          <a:endParaRPr lang="en-ZA" sz="1100" b="1">
            <a:solidFill>
              <a:sysClr val="windowText" lastClr="000000"/>
            </a:solidFill>
            <a:effectLst/>
            <a:latin typeface="+mn-lt"/>
            <a:ea typeface="+mn-ea"/>
            <a:cs typeface="+mn-cs"/>
          </a:endParaRPr>
        </a:p>
        <a:p>
          <a:endParaRPr lang="en-ZA" sz="1200">
            <a:effectLst/>
          </a:endParaRPr>
        </a:p>
        <a:p>
          <a:r>
            <a:rPr lang="en-ZA" sz="1100" b="1" baseline="0">
              <a:effectLst/>
              <a:latin typeface="+mn-lt"/>
              <a:ea typeface="+mn-ea"/>
              <a:cs typeface="+mn-cs"/>
            </a:rPr>
            <a:t>Download Report: </a:t>
          </a:r>
          <a:r>
            <a:rPr lang="en-ZA" sz="1100">
              <a:solidFill>
                <a:schemeClr val="accent1"/>
              </a:solidFill>
              <a:effectLst/>
              <a:latin typeface="+mn-lt"/>
              <a:ea typeface="+mn-ea"/>
              <a:cs typeface="+mn-cs"/>
            </a:rPr>
            <a:t>https://www.samrc.ac.za/reports/report-weekly-deaths-south-africa</a:t>
          </a:r>
        </a:p>
        <a:p>
          <a:endParaRPr lang="en-ZA" sz="1200">
            <a:effectLst/>
          </a:endParaRPr>
        </a:p>
        <a:p>
          <a:r>
            <a:rPr lang="en-ZA" sz="1100" b="1">
              <a:effectLst/>
              <a:latin typeface="+mn-lt"/>
              <a:ea typeface="+mn-ea"/>
              <a:cs typeface="+mn-cs"/>
            </a:rPr>
            <a:t>Information</a:t>
          </a:r>
          <a:r>
            <a:rPr lang="en-ZA" sz="1100">
              <a:effectLst/>
              <a:latin typeface="+mn-lt"/>
              <a:ea typeface="+mn-ea"/>
              <a:cs typeface="+mn-cs"/>
            </a:rPr>
            <a:t>: </a:t>
          </a:r>
          <a:r>
            <a:rPr lang="en-ZA" sz="1100">
              <a:solidFill>
                <a:schemeClr val="accent1"/>
              </a:solidFill>
              <a:effectLst/>
              <a:latin typeface="+mn-lt"/>
              <a:ea typeface="+mn-ea"/>
              <a:cs typeface="+mn-cs"/>
            </a:rPr>
            <a:t>debbie.bradshaw@mrc.ac.za</a:t>
          </a:r>
          <a:r>
            <a:rPr lang="en-ZA" sz="1100" baseline="0">
              <a:solidFill>
                <a:schemeClr val="accent1"/>
              </a:solidFill>
              <a:effectLst/>
              <a:latin typeface="+mn-lt"/>
              <a:ea typeface="+mn-ea"/>
              <a:cs typeface="+mn-cs"/>
            </a:rPr>
            <a:t> </a:t>
          </a:r>
        </a:p>
        <a:p>
          <a:endParaRPr lang="en-ZA" sz="1200">
            <a:solidFill>
              <a:schemeClr val="accent1"/>
            </a:solidFill>
            <a:effectLst/>
          </a:endParaRPr>
        </a:p>
        <a:p>
          <a:pPr algn="ctr">
            <a:lnSpc>
              <a:spcPct val="107000"/>
            </a:lnSpc>
            <a:spcAft>
              <a:spcPts val="0"/>
            </a:spcAft>
          </a:pPr>
          <a:endParaRPr lang="en-ZA" sz="1100">
            <a:effectLst/>
            <a:latin typeface="Calibri" panose="020F0502020204030204" pitchFamily="34" charset="0"/>
            <a:ea typeface="Calibri" panose="020F0502020204030204" pitchFamily="34" charset="0"/>
            <a:cs typeface="Arial" panose="020B0604020202020204" pitchFamily="34" charset="0"/>
          </a:endParaRPr>
        </a:p>
        <a:p>
          <a:pPr algn="ctr">
            <a:lnSpc>
              <a:spcPct val="107000"/>
            </a:lnSpc>
            <a:spcAft>
              <a:spcPts val="800"/>
            </a:spcAft>
          </a:pPr>
          <a:endParaRPr lang="en-ZA" sz="1100">
            <a:effectLst/>
            <a:latin typeface="Calibri" panose="020F0502020204030204" pitchFamily="34" charset="0"/>
            <a:ea typeface="Calibri" panose="020F0502020204030204" pitchFamily="34" charset="0"/>
            <a:cs typeface="Arial" panose="020B0604020202020204" pitchFamily="34" charset="0"/>
          </a:endParaRPr>
        </a:p>
      </xdr:txBody>
    </xdr:sp>
    <xdr:clientData/>
  </xdr:twoCellAnchor>
  <xdr:twoCellAnchor>
    <xdr:from>
      <xdr:col>1</xdr:col>
      <xdr:colOff>259436</xdr:colOff>
      <xdr:row>37</xdr:row>
      <xdr:rowOff>79832</xdr:rowOff>
    </xdr:from>
    <xdr:to>
      <xdr:col>8</xdr:col>
      <xdr:colOff>334364</xdr:colOff>
      <xdr:row>43</xdr:row>
      <xdr:rowOff>17999</xdr:rowOff>
    </xdr:to>
    <xdr:grpSp>
      <xdr:nvGrpSpPr>
        <xdr:cNvPr id="8" name="Group 7">
          <a:extLst>
            <a:ext uri="{FF2B5EF4-FFF2-40B4-BE49-F238E27FC236}">
              <a16:creationId xmlns:a16="http://schemas.microsoft.com/office/drawing/2014/main" id="{2633BD3A-E534-4727-8E7A-47C1B5C3C508}"/>
            </a:ext>
          </a:extLst>
        </xdr:cNvPr>
        <xdr:cNvGrpSpPr/>
      </xdr:nvGrpSpPr>
      <xdr:grpSpPr>
        <a:xfrm>
          <a:off x="870698" y="7124178"/>
          <a:ext cx="4353759" cy="1041999"/>
          <a:chOff x="0" y="0"/>
          <a:chExt cx="4342128" cy="1038225"/>
        </a:xfrm>
        <a:solidFill>
          <a:schemeClr val="bg1"/>
        </a:solidFill>
      </xdr:grpSpPr>
      <xdr:grpSp>
        <xdr:nvGrpSpPr>
          <xdr:cNvPr id="9" name="Group 8">
            <a:extLst>
              <a:ext uri="{FF2B5EF4-FFF2-40B4-BE49-F238E27FC236}">
                <a16:creationId xmlns:a16="http://schemas.microsoft.com/office/drawing/2014/main" id="{80E2D327-4647-4B4D-B6E7-EE135B05AF8B}"/>
              </a:ext>
            </a:extLst>
          </xdr:cNvPr>
          <xdr:cNvGrpSpPr/>
        </xdr:nvGrpSpPr>
        <xdr:grpSpPr>
          <a:xfrm>
            <a:off x="2285999" y="0"/>
            <a:ext cx="2056129" cy="1038225"/>
            <a:chOff x="2188120" y="76200"/>
            <a:chExt cx="2056566" cy="1038225"/>
          </a:xfrm>
          <a:grpFill/>
        </xdr:grpSpPr>
        <xdr:pic>
          <xdr:nvPicPr>
            <xdr:cNvPr id="11" name="Picture 10">
              <a:extLst>
                <a:ext uri="{FF2B5EF4-FFF2-40B4-BE49-F238E27FC236}">
                  <a16:creationId xmlns:a16="http://schemas.microsoft.com/office/drawing/2014/main" id="{6CF26F2F-BFB2-4AC4-98FA-DEC477640CB6}"/>
                </a:ext>
              </a:extLst>
            </xdr:cNvPr>
            <xdr:cNvPicPr>
              <a:picLocks noChangeAspect="1"/>
            </xdr:cNvPicPr>
          </xdr:nvPicPr>
          <xdr:blipFill>
            <a:blip xmlns:r="http://schemas.openxmlformats.org/officeDocument/2006/relationships" r:embed="rId1" cstate="print"/>
            <a:srcRect/>
            <a:stretch>
              <a:fillRect/>
            </a:stretch>
          </xdr:blipFill>
          <xdr:spPr bwMode="auto">
            <a:xfrm>
              <a:off x="2188120" y="76200"/>
              <a:ext cx="819150" cy="1028700"/>
            </a:xfrm>
            <a:prstGeom prst="rect">
              <a:avLst/>
            </a:prstGeom>
            <a:grpFill/>
          </xdr:spPr>
        </xdr:pic>
        <xdr:sp macro="" textlink="">
          <xdr:nvSpPr>
            <xdr:cNvPr id="12" name="Text Box 2">
              <a:extLst>
                <a:ext uri="{FF2B5EF4-FFF2-40B4-BE49-F238E27FC236}">
                  <a16:creationId xmlns:a16="http://schemas.microsoft.com/office/drawing/2014/main" id="{C9C3C79B-75F6-40FC-8FC1-D11D93EAD95E}"/>
                </a:ext>
              </a:extLst>
            </xdr:cNvPr>
            <xdr:cNvSpPr txBox="1">
              <a:spLocks noChangeArrowheads="1"/>
            </xdr:cNvSpPr>
          </xdr:nvSpPr>
          <xdr:spPr bwMode="auto">
            <a:xfrm>
              <a:off x="3020406" y="180975"/>
              <a:ext cx="1224280" cy="933450"/>
            </a:xfrm>
            <a:prstGeom prst="rect">
              <a:avLst/>
            </a:prstGeom>
            <a:grpFill/>
            <a:ln w="9525">
              <a:noFill/>
              <a:miter lim="800000"/>
              <a:headEnd/>
              <a:tailEnd/>
            </a:ln>
          </xdr:spPr>
          <xdr:txBody>
            <a:bodyPr rot="0" vert="horz" wrap="square" lIns="91440" tIns="45720" rIns="91440" bIns="45720" anchor="t" anchorCtr="0">
              <a:noAutofit/>
            </a:bodyPr>
            <a:lstStyle/>
            <a:p>
              <a:pPr>
                <a:lnSpc>
                  <a:spcPts val="1600"/>
                </a:lnSpc>
                <a:spcAft>
                  <a:spcPts val="800"/>
                </a:spcAft>
              </a:pPr>
              <a:r>
                <a:rPr lang="en-US" sz="1600">
                  <a:effectLst/>
                  <a:latin typeface="Calibri" panose="020F0502020204030204" pitchFamily="34" charset="0"/>
                  <a:ea typeface="Calibri" panose="020F0502020204030204" pitchFamily="34" charset="0"/>
                  <a:cs typeface="Arial" panose="020B0604020202020204" pitchFamily="34" charset="0"/>
                </a:rPr>
                <a:t>UCT Centre for Actuarial Research</a:t>
              </a:r>
              <a:endParaRPr lang="en-ZA" sz="1100">
                <a:effectLst/>
                <a:latin typeface="Calibri" panose="020F0502020204030204" pitchFamily="34" charset="0"/>
                <a:ea typeface="Calibri" panose="020F0502020204030204" pitchFamily="34" charset="0"/>
                <a:cs typeface="Arial" panose="020B0604020202020204" pitchFamily="34" charset="0"/>
              </a:endParaRPr>
            </a:p>
          </xdr:txBody>
        </xdr:sp>
      </xdr:grpSp>
      <xdr:pic>
        <xdr:nvPicPr>
          <xdr:cNvPr id="10" name="Picture 9">
            <a:extLst>
              <a:ext uri="{FF2B5EF4-FFF2-40B4-BE49-F238E27FC236}">
                <a16:creationId xmlns:a16="http://schemas.microsoft.com/office/drawing/2014/main" id="{4D40AAB6-3458-44FA-AD33-FB99AC8BFEB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45720"/>
            <a:ext cx="2171065" cy="971550"/>
          </a:xfrm>
          <a:prstGeom prst="rect">
            <a:avLst/>
          </a:prstGeom>
          <a:grpFill/>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Weekly%20Deaths_16%20Aug_1+olds_actual_excessR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SA All Cause"/>
      <sheetName val="RSA UnNatural"/>
      <sheetName val="RSA Natural"/>
      <sheetName val="RSA UnNatural Females"/>
      <sheetName val="RSA UnNatural Males"/>
      <sheetName val="RSA Natural 1-59"/>
      <sheetName val="RSA Natural 60+"/>
      <sheetName val="NaturalByAge"/>
      <sheetName val="EC"/>
      <sheetName val="FS"/>
      <sheetName val="GT"/>
      <sheetName val="KZN"/>
      <sheetName val="LM"/>
      <sheetName val="MP"/>
      <sheetName val="NC"/>
      <sheetName val="NW"/>
      <sheetName val="WC"/>
      <sheetName val="NaturalByProvince"/>
      <sheetName val="Metros"/>
      <sheetName val="BUF(N)"/>
      <sheetName val="CPT(N)"/>
      <sheetName val="EKU(N)"/>
      <sheetName val="ETH(N)"/>
      <sheetName val="JHN(N)"/>
      <sheetName val="MAN(N)"/>
      <sheetName val="NMA(N)"/>
      <sheetName val="TSH(N)"/>
      <sheetName val="ByAge group"/>
      <sheetName val="Age0_4Natural"/>
      <sheetName val="Age5_19Natural"/>
      <sheetName val="Age20_39Natural"/>
      <sheetName val="Age40-59Natural"/>
      <sheetName val="Age60-69Natural"/>
      <sheetName val="Age70+Natural"/>
      <sheetName val="Predicted all-cause"/>
      <sheetName val="RSAexEC,GT,KZN,WC Natural"/>
      <sheetName val="Tables"/>
      <sheetName val="Graphs"/>
      <sheetName val="Predicted natural"/>
      <sheetName val="Weekly excesses"/>
    </sheetNames>
    <sheetDataSet>
      <sheetData sheetId="0">
        <row r="106">
          <cell r="C106">
            <v>9933.3497000000007</v>
          </cell>
        </row>
        <row r="107">
          <cell r="C107">
            <v>8728.9222000000009</v>
          </cell>
        </row>
        <row r="108">
          <cell r="C108">
            <v>8299.6673200000005</v>
          </cell>
        </row>
        <row r="109">
          <cell r="C109">
            <v>8328.8829299999998</v>
          </cell>
        </row>
        <row r="110">
          <cell r="C110">
            <v>9197.1158499999983</v>
          </cell>
        </row>
        <row r="111">
          <cell r="C111">
            <v>8740.2183400000013</v>
          </cell>
        </row>
        <row r="112">
          <cell r="C112">
            <v>8613.8847100000003</v>
          </cell>
        </row>
        <row r="113">
          <cell r="C113">
            <v>8324.7759000000005</v>
          </cell>
        </row>
        <row r="114">
          <cell r="C114">
            <v>8739.69974</v>
          </cell>
        </row>
        <row r="115">
          <cell r="C115">
            <v>9087.2567499999986</v>
          </cell>
        </row>
        <row r="116">
          <cell r="C116">
            <v>8588.691420000001</v>
          </cell>
        </row>
        <row r="117">
          <cell r="C117">
            <v>8436.5293220000003</v>
          </cell>
        </row>
        <row r="118">
          <cell r="C118">
            <v>8291.9917600000008</v>
          </cell>
        </row>
        <row r="119">
          <cell r="C119">
            <v>8119.6938</v>
          </cell>
        </row>
        <row r="120">
          <cell r="C120">
            <v>8184.6726199999994</v>
          </cell>
        </row>
        <row r="121">
          <cell r="C121">
            <v>7996.219454</v>
          </cell>
        </row>
        <row r="122">
          <cell r="C122">
            <v>7634.9917620000006</v>
          </cell>
        </row>
        <row r="123">
          <cell r="C123">
            <v>8304.8963399999993</v>
          </cell>
        </row>
        <row r="124">
          <cell r="C124">
            <v>8472.4296000000013</v>
          </cell>
        </row>
        <row r="125">
          <cell r="C125">
            <v>8617.0609199999999</v>
          </cell>
        </row>
        <row r="126">
          <cell r="C126">
            <v>8793.3004089999995</v>
          </cell>
        </row>
        <row r="127">
          <cell r="C127">
            <v>9890.4164399999991</v>
          </cell>
        </row>
        <row r="128">
          <cell r="C128">
            <v>10178.044549999999</v>
          </cell>
        </row>
        <row r="129">
          <cell r="C129">
            <v>11081.337439999999</v>
          </cell>
        </row>
        <row r="130">
          <cell r="C130">
            <v>12057.211780000001</v>
          </cell>
        </row>
        <row r="131">
          <cell r="C131">
            <v>12633.81877</v>
          </cell>
        </row>
        <row r="132">
          <cell r="C132">
            <v>13939.775519999999</v>
          </cell>
        </row>
        <row r="133">
          <cell r="C133">
            <v>15088.121949999999</v>
          </cell>
        </row>
        <row r="134">
          <cell r="C134">
            <v>16369.876609999999</v>
          </cell>
        </row>
        <row r="135">
          <cell r="C135">
            <v>15340.308590000001</v>
          </cell>
        </row>
        <row r="136">
          <cell r="C136">
            <v>14280.44457</v>
          </cell>
        </row>
        <row r="137">
          <cell r="C137">
            <v>12889.58540783171</v>
          </cell>
        </row>
      </sheetData>
      <sheetData sheetId="1">
        <row r="106">
          <cell r="C106">
            <v>1268.9743000000001</v>
          </cell>
        </row>
        <row r="107">
          <cell r="C107">
            <v>831.82850000000008</v>
          </cell>
        </row>
        <row r="108">
          <cell r="C108">
            <v>774.16922</v>
          </cell>
        </row>
        <row r="109">
          <cell r="C109">
            <v>873.33592999999996</v>
          </cell>
        </row>
        <row r="110">
          <cell r="C110">
            <v>1146.86625</v>
          </cell>
        </row>
        <row r="111">
          <cell r="C111">
            <v>918.48644000000002</v>
          </cell>
        </row>
        <row r="112">
          <cell r="C112">
            <v>932.02451000000008</v>
          </cell>
        </row>
        <row r="113">
          <cell r="C113">
            <v>851.94659999999999</v>
          </cell>
        </row>
        <row r="114">
          <cell r="C114">
            <v>1183.32474</v>
          </cell>
        </row>
        <row r="115">
          <cell r="C115">
            <v>1062.8957499999999</v>
          </cell>
        </row>
        <row r="116">
          <cell r="C116">
            <v>944.60001999999986</v>
          </cell>
        </row>
        <row r="117">
          <cell r="C117">
            <v>797.94212199999993</v>
          </cell>
        </row>
        <row r="118">
          <cell r="C118">
            <v>668.86825999999996</v>
          </cell>
        </row>
        <row r="119">
          <cell r="C119">
            <v>474.62260000000003</v>
          </cell>
        </row>
        <row r="120">
          <cell r="C120">
            <v>448.71981999999997</v>
          </cell>
        </row>
        <row r="121">
          <cell r="C121">
            <v>478.14185399999997</v>
          </cell>
        </row>
        <row r="122">
          <cell r="C122">
            <v>430.01926199999997</v>
          </cell>
        </row>
        <row r="123">
          <cell r="C123">
            <v>535.97244000000001</v>
          </cell>
        </row>
        <row r="124">
          <cell r="C124">
            <v>590.69330000000002</v>
          </cell>
        </row>
        <row r="125">
          <cell r="C125">
            <v>519.89401999999995</v>
          </cell>
        </row>
        <row r="126">
          <cell r="C126">
            <v>638.32220900000004</v>
          </cell>
        </row>
        <row r="127">
          <cell r="C127">
            <v>821.30644000000007</v>
          </cell>
        </row>
        <row r="128">
          <cell r="C128">
            <v>1076.0951500000001</v>
          </cell>
        </row>
        <row r="129">
          <cell r="C129">
            <v>911.98374000000013</v>
          </cell>
        </row>
        <row r="130">
          <cell r="C130">
            <v>932.5364800000001</v>
          </cell>
        </row>
        <row r="131">
          <cell r="C131">
            <v>923.70436999999993</v>
          </cell>
        </row>
        <row r="132">
          <cell r="C132">
            <v>964.22932000000003</v>
          </cell>
        </row>
        <row r="133">
          <cell r="C133">
            <v>853.46664999999996</v>
          </cell>
        </row>
        <row r="134">
          <cell r="C134">
            <v>802.94700999999998</v>
          </cell>
        </row>
        <row r="135">
          <cell r="C135">
            <v>782.43408999999997</v>
          </cell>
        </row>
        <row r="136">
          <cell r="C136">
            <v>777.14217000000008</v>
          </cell>
        </row>
        <row r="137">
          <cell r="C137">
            <v>776.71193593873511</v>
          </cell>
        </row>
      </sheetData>
      <sheetData sheetId="2">
        <row r="106">
          <cell r="C106">
            <v>8664.3754000000008</v>
          </cell>
        </row>
        <row r="107">
          <cell r="C107">
            <v>7897.0937000000004</v>
          </cell>
        </row>
        <row r="108">
          <cell r="C108">
            <v>7525.4981000000007</v>
          </cell>
        </row>
        <row r="109">
          <cell r="C109">
            <v>7455.5469999999996</v>
          </cell>
        </row>
        <row r="110">
          <cell r="C110">
            <v>8050.2495999999992</v>
          </cell>
        </row>
        <row r="111">
          <cell r="C111">
            <v>7821.7319000000007</v>
          </cell>
        </row>
        <row r="112">
          <cell r="C112">
            <v>7681.8602000000001</v>
          </cell>
        </row>
        <row r="113">
          <cell r="C113">
            <v>7472.8293000000003</v>
          </cell>
        </row>
        <row r="114">
          <cell r="C114">
            <v>7556.375</v>
          </cell>
        </row>
        <row r="115">
          <cell r="C115">
            <v>8024.360999999999</v>
          </cell>
        </row>
        <row r="116">
          <cell r="C116">
            <v>7644.0914000000012</v>
          </cell>
        </row>
        <row r="117">
          <cell r="C117">
            <v>7638.5871999999999</v>
          </cell>
        </row>
        <row r="118">
          <cell r="C118">
            <v>7623.1235000000006</v>
          </cell>
        </row>
        <row r="119">
          <cell r="C119">
            <v>7645.0712000000003</v>
          </cell>
        </row>
        <row r="120">
          <cell r="C120">
            <v>7735.9527999999991</v>
          </cell>
        </row>
        <row r="121">
          <cell r="C121">
            <v>7518.0775999999996</v>
          </cell>
        </row>
        <row r="122">
          <cell r="C122">
            <v>7204.9725000000008</v>
          </cell>
        </row>
        <row r="123">
          <cell r="C123">
            <v>7768.9238999999998</v>
          </cell>
        </row>
        <row r="124">
          <cell r="C124">
            <v>7881.7363000000005</v>
          </cell>
          <cell r="J124">
            <v>58</v>
          </cell>
          <cell r="K124">
            <v>206</v>
          </cell>
        </row>
        <row r="125">
          <cell r="C125">
            <v>8097.1669000000002</v>
          </cell>
          <cell r="J125">
            <v>351.97491683030421</v>
          </cell>
        </row>
        <row r="126">
          <cell r="C126">
            <v>8154.9781999999996</v>
          </cell>
          <cell r="J126">
            <v>300.58249956654254</v>
          </cell>
        </row>
        <row r="127">
          <cell r="C127">
            <v>9069.1099999999988</v>
          </cell>
          <cell r="J127">
            <v>772.73420507090668</v>
          </cell>
        </row>
        <row r="128">
          <cell r="C128">
            <v>9101.9493999999995</v>
          </cell>
          <cell r="J128">
            <v>1.357337858155006</v>
          </cell>
        </row>
        <row r="129">
          <cell r="C129">
            <v>10169.3537</v>
          </cell>
          <cell r="J129">
            <v>921.07438443649335</v>
          </cell>
        </row>
        <row r="130">
          <cell r="C130">
            <v>11124.675300000001</v>
          </cell>
          <cell r="J130">
            <v>1714.3249014447538</v>
          </cell>
        </row>
        <row r="131">
          <cell r="C131">
            <v>11710.1144</v>
          </cell>
          <cell r="J131">
            <v>2451.986745260665</v>
          </cell>
        </row>
        <row r="132">
          <cell r="C132">
            <v>12975.546199999999</v>
          </cell>
          <cell r="J132">
            <v>3869.641289076575</v>
          </cell>
        </row>
        <row r="133">
          <cell r="C133">
            <v>14234.655299999999</v>
          </cell>
          <cell r="J133">
            <v>5280.9731328924863</v>
          </cell>
        </row>
        <row r="134">
          <cell r="C134">
            <v>15566.929599999999</v>
          </cell>
          <cell r="J134">
            <v>6765.4701767083989</v>
          </cell>
        </row>
        <row r="135">
          <cell r="C135">
            <v>14557.8745</v>
          </cell>
          <cell r="J135">
            <v>5908.6378205243072</v>
          </cell>
        </row>
        <row r="136">
          <cell r="C136">
            <v>13503.3024</v>
          </cell>
          <cell r="J136">
            <v>4792.167096394327</v>
          </cell>
        </row>
        <row r="137">
          <cell r="C137">
            <v>12112.873471892975</v>
          </cell>
          <cell r="J137">
            <v>3250.0747946584943</v>
          </cell>
        </row>
      </sheetData>
      <sheetData sheetId="3"/>
      <sheetData sheetId="4"/>
      <sheetData sheetId="5"/>
      <sheetData sheetId="6"/>
      <sheetData sheetId="7"/>
      <sheetData sheetId="8">
        <row r="124">
          <cell r="C124">
            <v>1289.94</v>
          </cell>
        </row>
        <row r="125">
          <cell r="C125">
            <v>1295.0999999999999</v>
          </cell>
        </row>
        <row r="126">
          <cell r="C126">
            <v>1411.17</v>
          </cell>
        </row>
        <row r="127">
          <cell r="C127">
            <v>1563.96</v>
          </cell>
        </row>
        <row r="128">
          <cell r="C128">
            <v>1570.13</v>
          </cell>
          <cell r="J128">
            <v>50</v>
          </cell>
          <cell r="K128">
            <v>138</v>
          </cell>
        </row>
        <row r="129">
          <cell r="C129">
            <v>1875.84</v>
          </cell>
          <cell r="J129">
            <v>349.73383264152335</v>
          </cell>
        </row>
        <row r="130">
          <cell r="C130">
            <v>2062.11</v>
          </cell>
          <cell r="J130">
            <v>608.62697568437352</v>
          </cell>
        </row>
        <row r="131">
          <cell r="C131">
            <v>2263.59</v>
          </cell>
          <cell r="J131">
            <v>879.64247477024287</v>
          </cell>
        </row>
        <row r="132">
          <cell r="C132">
            <v>2749.58</v>
          </cell>
          <cell r="J132">
            <v>1371.7180728338701</v>
          </cell>
        </row>
        <row r="133">
          <cell r="C133">
            <v>2831.7</v>
          </cell>
          <cell r="J133">
            <v>1489.9107250423644</v>
          </cell>
        </row>
        <row r="134">
          <cell r="C134">
            <v>2886.64</v>
          </cell>
          <cell r="J134">
            <v>1580.9233772508589</v>
          </cell>
        </row>
        <row r="135">
          <cell r="C135">
            <v>2490.46</v>
          </cell>
          <cell r="J135">
            <v>1220.8160294593536</v>
          </cell>
        </row>
        <row r="136">
          <cell r="C136">
            <v>2195.7399999999998</v>
          </cell>
          <cell r="J136">
            <v>870.13922315868172</v>
          </cell>
        </row>
        <row r="137">
          <cell r="C137">
            <v>1892.2814954890437</v>
          </cell>
          <cell r="J137">
            <v>525.09823640087257</v>
          </cell>
        </row>
      </sheetData>
      <sheetData sheetId="9">
        <row r="124">
          <cell r="C124">
            <v>459.9196</v>
          </cell>
        </row>
        <row r="125">
          <cell r="C125">
            <v>478.82580000000002</v>
          </cell>
        </row>
        <row r="126">
          <cell r="C126">
            <v>455.95670000000001</v>
          </cell>
        </row>
        <row r="127">
          <cell r="C127">
            <v>530.90689999999995</v>
          </cell>
        </row>
        <row r="128">
          <cell r="C128">
            <v>566.20230000000004</v>
          </cell>
        </row>
        <row r="129">
          <cell r="C129">
            <v>566.14909999999998</v>
          </cell>
        </row>
        <row r="130">
          <cell r="C130">
            <v>587.94979999999998</v>
          </cell>
        </row>
        <row r="131">
          <cell r="C131">
            <v>549.61680000000001</v>
          </cell>
          <cell r="J131">
            <v>0</v>
          </cell>
          <cell r="K131">
            <v>8</v>
          </cell>
        </row>
        <row r="132">
          <cell r="C132">
            <v>659.09939999999995</v>
          </cell>
          <cell r="J132">
            <v>106.42563598992774</v>
          </cell>
        </row>
        <row r="133">
          <cell r="C133">
            <v>728.52059999999994</v>
          </cell>
          <cell r="J133">
            <v>201.57697079719367</v>
          </cell>
        </row>
        <row r="134">
          <cell r="C134">
            <v>951.31479999999999</v>
          </cell>
          <cell r="J134">
            <v>450.10130560445964</v>
          </cell>
        </row>
        <row r="135">
          <cell r="C135">
            <v>1037.77</v>
          </cell>
          <cell r="J135">
            <v>562.28664041172556</v>
          </cell>
        </row>
        <row r="136">
          <cell r="C136">
            <v>1023.02</v>
          </cell>
          <cell r="J136">
            <v>526.460515287416</v>
          </cell>
        </row>
        <row r="137">
          <cell r="C137">
            <v>935.25806377250183</v>
          </cell>
          <cell r="J137">
            <v>461.73381261260647</v>
          </cell>
        </row>
      </sheetData>
      <sheetData sheetId="10">
        <row r="124">
          <cell r="C124">
            <v>1353.53</v>
          </cell>
        </row>
        <row r="125">
          <cell r="C125">
            <v>1352.18</v>
          </cell>
        </row>
        <row r="126">
          <cell r="C126">
            <v>1406.51</v>
          </cell>
        </row>
        <row r="127">
          <cell r="C127">
            <v>1500.27</v>
          </cell>
        </row>
        <row r="128">
          <cell r="C128">
            <v>1438.3</v>
          </cell>
        </row>
        <row r="129">
          <cell r="C129">
            <v>1770.25</v>
          </cell>
          <cell r="J129">
            <v>30</v>
          </cell>
          <cell r="K129">
            <v>86</v>
          </cell>
        </row>
        <row r="130">
          <cell r="C130">
            <v>2224.3000000000002</v>
          </cell>
          <cell r="J130">
            <v>430.74093867213833</v>
          </cell>
        </row>
        <row r="131">
          <cell r="C131">
            <v>2635.03</v>
          </cell>
          <cell r="J131">
            <v>992.44278865483648</v>
          </cell>
        </row>
        <row r="132">
          <cell r="C132">
            <v>2964.3</v>
          </cell>
          <cell r="J132">
            <v>1363.1069652037934</v>
          </cell>
        </row>
        <row r="133">
          <cell r="C133">
            <v>3410.22</v>
          </cell>
          <cell r="J133">
            <v>1834.7747598642052</v>
          </cell>
        </row>
        <row r="134">
          <cell r="C134">
            <v>3582.3</v>
          </cell>
          <cell r="J134">
            <v>2032.6025545246177</v>
          </cell>
        </row>
        <row r="135">
          <cell r="C135">
            <v>3096.29</v>
          </cell>
          <cell r="J135">
            <v>1572.3403491850297</v>
          </cell>
        </row>
        <row r="136">
          <cell r="C136">
            <v>2663.53</v>
          </cell>
          <cell r="J136">
            <v>1141.3070580124747</v>
          </cell>
        </row>
        <row r="137">
          <cell r="C137">
            <v>2222.9472076811685</v>
          </cell>
          <cell r="J137">
            <v>743.10541129590638</v>
          </cell>
        </row>
      </sheetData>
      <sheetData sheetId="11">
        <row r="124">
          <cell r="C124">
            <v>1460.93</v>
          </cell>
        </row>
        <row r="125">
          <cell r="C125">
            <v>1459.06</v>
          </cell>
        </row>
        <row r="126">
          <cell r="C126">
            <v>1440.41</v>
          </cell>
        </row>
        <row r="127">
          <cell r="C127">
            <v>1587.05</v>
          </cell>
        </row>
        <row r="128">
          <cell r="C128">
            <v>1586.04</v>
          </cell>
        </row>
        <row r="129">
          <cell r="C129">
            <v>1675.77</v>
          </cell>
          <cell r="J129">
            <v>11</v>
          </cell>
          <cell r="K129">
            <v>73</v>
          </cell>
        </row>
        <row r="130">
          <cell r="C130">
            <v>1804.34</v>
          </cell>
          <cell r="J130">
            <v>31.877704551982788</v>
          </cell>
        </row>
        <row r="131">
          <cell r="C131">
            <v>1865.5</v>
          </cell>
          <cell r="J131">
            <v>191.84604720784478</v>
          </cell>
        </row>
        <row r="132">
          <cell r="C132">
            <v>2161.89</v>
          </cell>
          <cell r="J132">
            <v>376.7683585778866</v>
          </cell>
        </row>
        <row r="133">
          <cell r="C133">
            <v>2475.36</v>
          </cell>
          <cell r="J133">
            <v>837.85927174765334</v>
          </cell>
        </row>
        <row r="134">
          <cell r="C134">
            <v>3000.07</v>
          </cell>
          <cell r="J134">
            <v>1275.6674724190946</v>
          </cell>
        </row>
        <row r="135">
          <cell r="C135">
            <v>2956.8</v>
          </cell>
          <cell r="J135">
            <v>1224.5131186952594</v>
          </cell>
        </row>
        <row r="136">
          <cell r="C136">
            <v>2831.31</v>
          </cell>
          <cell r="J136">
            <v>1127.5170696093296</v>
          </cell>
        </row>
        <row r="137">
          <cell r="C137">
            <v>2449.4814877416379</v>
          </cell>
          <cell r="J137">
            <v>729.73481451772886</v>
          </cell>
        </row>
      </sheetData>
      <sheetData sheetId="12">
        <row r="124">
          <cell r="C124">
            <v>990.76750000000004</v>
          </cell>
        </row>
        <row r="125">
          <cell r="C125">
            <v>1004.54</v>
          </cell>
        </row>
        <row r="126">
          <cell r="C126">
            <v>942.31650000000002</v>
          </cell>
        </row>
        <row r="127">
          <cell r="C127">
            <v>1030.03</v>
          </cell>
        </row>
        <row r="128">
          <cell r="C128">
            <v>1029.6600000000001</v>
          </cell>
        </row>
        <row r="129">
          <cell r="C129">
            <v>1131.03</v>
          </cell>
        </row>
        <row r="130">
          <cell r="C130">
            <v>1147.1199999999999</v>
          </cell>
        </row>
        <row r="131">
          <cell r="C131">
            <v>1127.33</v>
          </cell>
          <cell r="J131">
            <v>5</v>
          </cell>
          <cell r="K131">
            <v>10</v>
          </cell>
        </row>
        <row r="132">
          <cell r="C132">
            <v>1192.3499999999999</v>
          </cell>
          <cell r="J132">
            <v>93.039184745168313</v>
          </cell>
        </row>
        <row r="133">
          <cell r="C133">
            <v>1226.1500000000001</v>
          </cell>
          <cell r="J133">
            <v>129.24282544774223</v>
          </cell>
        </row>
        <row r="134">
          <cell r="C134">
            <v>1373.31</v>
          </cell>
          <cell r="J134">
            <v>278.80646615031583</v>
          </cell>
        </row>
        <row r="135">
          <cell r="C135">
            <v>1340.83</v>
          </cell>
          <cell r="J135">
            <v>248.73010685288955</v>
          </cell>
        </row>
        <row r="136">
          <cell r="C136">
            <v>1301.6600000000001</v>
          </cell>
          <cell r="J136">
            <v>211.96374755546344</v>
          </cell>
        </row>
        <row r="137">
          <cell r="C137">
            <v>1295.5172897199336</v>
          </cell>
          <cell r="J137">
            <v>208.22467797797071</v>
          </cell>
        </row>
      </sheetData>
      <sheetData sheetId="13">
        <row r="124">
          <cell r="C124">
            <v>715.94090000000006</v>
          </cell>
        </row>
        <row r="125">
          <cell r="C125">
            <v>743.11360000000002</v>
          </cell>
        </row>
        <row r="126">
          <cell r="C126">
            <v>647.5598</v>
          </cell>
        </row>
        <row r="127">
          <cell r="C127">
            <v>761.84</v>
          </cell>
        </row>
        <row r="128">
          <cell r="C128">
            <v>771.43200000000002</v>
          </cell>
        </row>
        <row r="129">
          <cell r="C129">
            <v>727.56889999999999</v>
          </cell>
        </row>
        <row r="130">
          <cell r="C130">
            <v>860.90179999999998</v>
          </cell>
        </row>
        <row r="131">
          <cell r="C131">
            <v>852.3963</v>
          </cell>
          <cell r="J131">
            <v>5</v>
          </cell>
          <cell r="K131">
            <v>7</v>
          </cell>
        </row>
        <row r="132">
          <cell r="C132">
            <v>918.43269999999995</v>
          </cell>
          <cell r="J132">
            <v>63.626839534954911</v>
          </cell>
        </row>
        <row r="133">
          <cell r="C133">
            <v>1013.41</v>
          </cell>
          <cell r="J133">
            <v>206.41090250362561</v>
          </cell>
        </row>
        <row r="134">
          <cell r="C134">
            <v>1201.67</v>
          </cell>
          <cell r="J134">
            <v>343.11251506985525</v>
          </cell>
        </row>
        <row r="135">
          <cell r="C135">
            <v>1248.98</v>
          </cell>
          <cell r="J135">
            <v>485.09318222546494</v>
          </cell>
        </row>
        <row r="136">
          <cell r="C136">
            <v>1174.69</v>
          </cell>
          <cell r="J136">
            <v>394.90164796454906</v>
          </cell>
        </row>
        <row r="137">
          <cell r="C137">
            <v>1045.0625689554213</v>
          </cell>
          <cell r="J137">
            <v>229.67261817966232</v>
          </cell>
        </row>
      </sheetData>
      <sheetData sheetId="14">
        <row r="124">
          <cell r="C124">
            <v>229.1687</v>
          </cell>
        </row>
        <row r="125">
          <cell r="C125">
            <v>214.54259999999999</v>
          </cell>
        </row>
        <row r="126">
          <cell r="C126">
            <v>208.62790000000001</v>
          </cell>
        </row>
        <row r="127">
          <cell r="C127">
            <v>251.3322</v>
          </cell>
        </row>
        <row r="128">
          <cell r="C128">
            <v>247.2602</v>
          </cell>
        </row>
        <row r="129">
          <cell r="C129">
            <v>285.93700000000001</v>
          </cell>
        </row>
        <row r="130">
          <cell r="C130">
            <v>292.5095</v>
          </cell>
        </row>
        <row r="131">
          <cell r="C131">
            <v>238.05950000000001</v>
          </cell>
        </row>
        <row r="132">
          <cell r="C132">
            <v>276.1164</v>
          </cell>
          <cell r="J132">
            <v>5</v>
          </cell>
          <cell r="K132">
            <v>6</v>
          </cell>
        </row>
        <row r="133">
          <cell r="C133">
            <v>259.8621</v>
          </cell>
          <cell r="J133">
            <v>10.15114173127904</v>
          </cell>
        </row>
        <row r="134">
          <cell r="C134">
            <v>368.62909999999999</v>
          </cell>
          <cell r="J134">
            <v>149.88720356152211</v>
          </cell>
        </row>
        <row r="135">
          <cell r="C135">
            <v>325.4513</v>
          </cell>
          <cell r="J135">
            <v>109.47930309578859</v>
          </cell>
        </row>
        <row r="136">
          <cell r="C136">
            <v>328.7183</v>
          </cell>
          <cell r="J136">
            <v>108.52588192821531</v>
          </cell>
        </row>
        <row r="137">
          <cell r="C137">
            <v>402.63948738403468</v>
          </cell>
          <cell r="J137">
            <v>129.65226166947951</v>
          </cell>
        </row>
      </sheetData>
      <sheetData sheetId="15">
        <row r="124">
          <cell r="C124">
            <v>541.56849999999997</v>
          </cell>
        </row>
        <row r="125">
          <cell r="C125">
            <v>581.78189999999995</v>
          </cell>
        </row>
        <row r="126">
          <cell r="C126">
            <v>530.77729999999997</v>
          </cell>
        </row>
        <row r="127">
          <cell r="C127">
            <v>626.21090000000004</v>
          </cell>
        </row>
        <row r="128">
          <cell r="C128">
            <v>564.54489999999998</v>
          </cell>
        </row>
        <row r="129">
          <cell r="C129">
            <v>682.88869999999997</v>
          </cell>
        </row>
        <row r="130">
          <cell r="C130">
            <v>720.42420000000004</v>
          </cell>
        </row>
        <row r="131">
          <cell r="C131">
            <v>780.32180000000005</v>
          </cell>
        </row>
        <row r="132">
          <cell r="C132">
            <v>748.1277</v>
          </cell>
          <cell r="J132">
            <v>29</v>
          </cell>
          <cell r="K132">
            <v>36</v>
          </cell>
        </row>
        <row r="133">
          <cell r="C133">
            <v>877.31259999999997</v>
          </cell>
          <cell r="J133">
            <v>177.05249542916727</v>
          </cell>
        </row>
        <row r="134">
          <cell r="C134">
            <v>971.60569999999996</v>
          </cell>
          <cell r="J134">
            <v>362.25291002524693</v>
          </cell>
        </row>
        <row r="135">
          <cell r="C135">
            <v>886.39319999999998</v>
          </cell>
          <cell r="J135">
            <v>243.95095441276965</v>
          </cell>
        </row>
        <row r="136">
          <cell r="C136">
            <v>880.01409999999998</v>
          </cell>
          <cell r="J136">
            <v>301.7379134084689</v>
          </cell>
        </row>
        <row r="137">
          <cell r="C137">
            <v>794.7094992810047</v>
          </cell>
          <cell r="J137">
            <v>220.19872380163019</v>
          </cell>
        </row>
      </sheetData>
      <sheetData sheetId="16">
        <row r="124">
          <cell r="C124">
            <v>839.97109999999998</v>
          </cell>
          <cell r="J124">
            <v>35</v>
          </cell>
          <cell r="K124">
            <v>106</v>
          </cell>
        </row>
        <row r="125">
          <cell r="C125">
            <v>968.02300000000002</v>
          </cell>
          <cell r="J125">
            <v>84.065296922015023</v>
          </cell>
        </row>
        <row r="126">
          <cell r="C126">
            <v>1111.6500000000001</v>
          </cell>
          <cell r="J126">
            <v>243.73734815327441</v>
          </cell>
        </row>
        <row r="127">
          <cell r="C127">
            <v>1217.51</v>
          </cell>
          <cell r="J127">
            <v>343.48244927296651</v>
          </cell>
        </row>
        <row r="128">
          <cell r="C128">
            <v>1328.38</v>
          </cell>
          <cell r="J128">
            <v>421.96526808828833</v>
          </cell>
        </row>
        <row r="129">
          <cell r="C129">
            <v>1453.92</v>
          </cell>
          <cell r="J129">
            <v>553.27791518484912</v>
          </cell>
        </row>
        <row r="130">
          <cell r="C130">
            <v>1425.02</v>
          </cell>
          <cell r="J130">
            <v>532.49347135874086</v>
          </cell>
        </row>
        <row r="131">
          <cell r="C131">
            <v>1398.27</v>
          </cell>
          <cell r="J131">
            <v>513.85902753263269</v>
          </cell>
        </row>
        <row r="132">
          <cell r="C132">
            <v>1305.6500000000001</v>
          </cell>
          <cell r="J132">
            <v>429.35458370652464</v>
          </cell>
        </row>
        <row r="133">
          <cell r="C133">
            <v>1412.12</v>
          </cell>
          <cell r="J133">
            <v>543.94013988041627</v>
          </cell>
        </row>
        <row r="134">
          <cell r="C134">
            <v>1231.3900000000001</v>
          </cell>
          <cell r="J134">
            <v>371.32569605430831</v>
          </cell>
        </row>
        <row r="135">
          <cell r="C135">
            <v>1174.9000000000001</v>
          </cell>
          <cell r="J135">
            <v>322.95125222820013</v>
          </cell>
        </row>
        <row r="136">
          <cell r="C136">
            <v>1104.6199999999999</v>
          </cell>
          <cell r="J136">
            <v>201.07715512472225</v>
          </cell>
        </row>
        <row r="137">
          <cell r="C137">
            <v>1074.9763718682284</v>
          </cell>
          <cell r="J137">
            <v>150.72762796385393</v>
          </cell>
        </row>
      </sheetData>
      <sheetData sheetId="17"/>
      <sheetData sheetId="18"/>
      <sheetData sheetId="19">
        <row r="106">
          <cell r="C106">
            <v>162.2431</v>
          </cell>
        </row>
        <row r="107">
          <cell r="C107">
            <v>127.2132</v>
          </cell>
        </row>
        <row r="108">
          <cell r="C108">
            <v>137.77879999999999</v>
          </cell>
        </row>
        <row r="109">
          <cell r="C109">
            <v>135.7824</v>
          </cell>
        </row>
        <row r="110">
          <cell r="C110">
            <v>141.1369</v>
          </cell>
        </row>
        <row r="111">
          <cell r="C111">
            <v>160.23740000000001</v>
          </cell>
        </row>
        <row r="112">
          <cell r="C112">
            <v>148.1619</v>
          </cell>
        </row>
        <row r="113">
          <cell r="C113">
            <v>113.825</v>
          </cell>
        </row>
        <row r="114">
          <cell r="C114">
            <v>129.40780000000001</v>
          </cell>
        </row>
        <row r="115">
          <cell r="C115">
            <v>140.358</v>
          </cell>
        </row>
        <row r="116">
          <cell r="C116">
            <v>103.3456</v>
          </cell>
        </row>
        <row r="117">
          <cell r="C117">
            <v>126.6112</v>
          </cell>
        </row>
        <row r="118">
          <cell r="C118">
            <v>124.46</v>
          </cell>
        </row>
        <row r="119">
          <cell r="C119">
            <v>113.104</v>
          </cell>
        </row>
        <row r="120">
          <cell r="C120">
            <v>131.86699999999999</v>
          </cell>
        </row>
        <row r="121">
          <cell r="C121">
            <v>129.86420000000001</v>
          </cell>
        </row>
        <row r="122">
          <cell r="C122">
            <v>130.96799999999999</v>
          </cell>
        </row>
        <row r="123">
          <cell r="C123">
            <v>110.8329</v>
          </cell>
        </row>
        <row r="124">
          <cell r="C124">
            <v>97.97587</v>
          </cell>
        </row>
        <row r="125">
          <cell r="C125">
            <v>93.476349999999996</v>
          </cell>
        </row>
        <row r="126">
          <cell r="C126">
            <v>90.601889999999997</v>
          </cell>
        </row>
        <row r="127">
          <cell r="C127">
            <v>120.0701</v>
          </cell>
        </row>
        <row r="128">
          <cell r="C128">
            <v>116.11450000000001</v>
          </cell>
          <cell r="J128">
            <v>6.8965517241379306</v>
          </cell>
          <cell r="K128">
            <v>19.03448275862069</v>
          </cell>
        </row>
        <row r="129">
          <cell r="C129">
            <v>158.67400000000001</v>
          </cell>
          <cell r="J129">
            <v>49.948795956512441</v>
          </cell>
        </row>
        <row r="130">
          <cell r="C130">
            <v>213.64930000000001</v>
          </cell>
          <cell r="J130">
            <v>105.41684018888695</v>
          </cell>
        </row>
        <row r="131">
          <cell r="C131">
            <v>283.29109999999997</v>
          </cell>
          <cell r="J131">
            <v>175.55138442126142</v>
          </cell>
        </row>
        <row r="132">
          <cell r="C132">
            <v>224.09569999999999</v>
          </cell>
          <cell r="J132">
            <v>116.84872865363594</v>
          </cell>
        </row>
        <row r="133">
          <cell r="C133">
            <v>231.1797</v>
          </cell>
          <cell r="J133">
            <v>124.42547288601045</v>
          </cell>
        </row>
        <row r="134">
          <cell r="C134">
            <v>360.71609999999998</v>
          </cell>
          <cell r="J134">
            <v>254.45461711838493</v>
          </cell>
        </row>
        <row r="135">
          <cell r="C135">
            <v>215.01159999999999</v>
          </cell>
          <cell r="J135">
            <v>109.24286135075944</v>
          </cell>
        </row>
        <row r="136">
          <cell r="C136">
            <v>221.02529999999999</v>
          </cell>
          <cell r="J136">
            <v>100.50095134856566</v>
          </cell>
        </row>
        <row r="137">
          <cell r="C137">
            <v>169.81129568461148</v>
          </cell>
          <cell r="J137">
            <v>45.750406532070244</v>
          </cell>
        </row>
      </sheetData>
      <sheetData sheetId="20">
        <row r="106">
          <cell r="C106">
            <v>466.83420000000001</v>
          </cell>
        </row>
        <row r="107">
          <cell r="C107">
            <v>501.71109999999999</v>
          </cell>
        </row>
        <row r="108">
          <cell r="C108">
            <v>474.93040000000002</v>
          </cell>
        </row>
        <row r="109">
          <cell r="C109">
            <v>510.96929999999998</v>
          </cell>
        </row>
        <row r="110">
          <cell r="C110">
            <v>551.30219999999997</v>
          </cell>
        </row>
        <row r="111">
          <cell r="C111">
            <v>487.85629999999998</v>
          </cell>
        </row>
        <row r="112">
          <cell r="C112">
            <v>461.4</v>
          </cell>
        </row>
        <row r="113">
          <cell r="C113">
            <v>458.44420000000002</v>
          </cell>
        </row>
        <row r="114">
          <cell r="C114">
            <v>467.73950000000002</v>
          </cell>
        </row>
        <row r="115">
          <cell r="C115">
            <v>479.58069999999998</v>
          </cell>
        </row>
        <row r="116">
          <cell r="C116">
            <v>489.6071</v>
          </cell>
        </row>
        <row r="117">
          <cell r="C117">
            <v>495.60390000000001</v>
          </cell>
        </row>
        <row r="118">
          <cell r="C118">
            <v>493.72289999999998</v>
          </cell>
        </row>
        <row r="119">
          <cell r="C119">
            <v>511.32810000000001</v>
          </cell>
        </row>
        <row r="120">
          <cell r="C120">
            <v>496.89319999999998</v>
          </cell>
        </row>
        <row r="121">
          <cell r="C121">
            <v>490.75740000000002</v>
          </cell>
        </row>
        <row r="122">
          <cell r="C122">
            <v>480.69499999999999</v>
          </cell>
        </row>
        <row r="123">
          <cell r="C123">
            <v>488.46839999999997</v>
          </cell>
        </row>
        <row r="124">
          <cell r="C124">
            <v>538.30539999999996</v>
          </cell>
          <cell r="J124">
            <v>30</v>
          </cell>
          <cell r="K124">
            <v>90</v>
          </cell>
        </row>
        <row r="125">
          <cell r="C125">
            <v>657.18690000000004</v>
          </cell>
          <cell r="J125">
            <v>122.45631389363598</v>
          </cell>
        </row>
        <row r="126">
          <cell r="C126">
            <v>791.59490000000005</v>
          </cell>
          <cell r="J126">
            <v>292.93440627891437</v>
          </cell>
        </row>
        <row r="127">
          <cell r="C127">
            <v>813.49649999999997</v>
          </cell>
          <cell r="J127">
            <v>305.03016181531109</v>
          </cell>
        </row>
        <row r="128">
          <cell r="C128">
            <v>931.90039999999999</v>
          </cell>
          <cell r="J128">
            <v>392.9846497448217</v>
          </cell>
        </row>
        <row r="129">
          <cell r="C129">
            <v>968.97820000000002</v>
          </cell>
          <cell r="J129">
            <v>430.8540361619331</v>
          </cell>
        </row>
        <row r="130">
          <cell r="C130">
            <v>937.71069999999997</v>
          </cell>
          <cell r="J130">
            <v>400.37812257904443</v>
          </cell>
        </row>
        <row r="131">
          <cell r="C131">
            <v>893.58979999999997</v>
          </cell>
          <cell r="J131">
            <v>357.0488089961558</v>
          </cell>
        </row>
        <row r="132">
          <cell r="C132">
            <v>875.67280000000005</v>
          </cell>
          <cell r="J132">
            <v>339.92339541326726</v>
          </cell>
        </row>
        <row r="133">
          <cell r="C133">
            <v>882.40210000000002</v>
          </cell>
          <cell r="J133">
            <v>347.4442818303786</v>
          </cell>
        </row>
        <row r="134">
          <cell r="C134">
            <v>749.77110000000005</v>
          </cell>
          <cell r="J134">
            <v>215.60486824749</v>
          </cell>
        </row>
        <row r="135">
          <cell r="C135">
            <v>721.92380000000003</v>
          </cell>
          <cell r="J135">
            <v>188.54915466460102</v>
          </cell>
        </row>
        <row r="136">
          <cell r="C136">
            <v>675.65430000000003</v>
          </cell>
          <cell r="J136">
            <v>120.56044780010507</v>
          </cell>
        </row>
        <row r="137">
          <cell r="C137">
            <v>650.20578153629651</v>
          </cell>
          <cell r="J137">
            <v>95.464382258592536</v>
          </cell>
        </row>
      </sheetData>
      <sheetData sheetId="21">
        <row r="106">
          <cell r="C106">
            <v>390.50310000000002</v>
          </cell>
        </row>
        <row r="107">
          <cell r="C107">
            <v>372.80430000000001</v>
          </cell>
        </row>
        <row r="108">
          <cell r="C108">
            <v>365.32220000000001</v>
          </cell>
        </row>
        <row r="109">
          <cell r="C109">
            <v>392.77120000000002</v>
          </cell>
        </row>
        <row r="110">
          <cell r="C110">
            <v>383.48379999999997</v>
          </cell>
        </row>
        <row r="111">
          <cell r="C111">
            <v>372.30610000000001</v>
          </cell>
        </row>
        <row r="112">
          <cell r="C112">
            <v>373.60019999999997</v>
          </cell>
        </row>
        <row r="113">
          <cell r="C113">
            <v>373.88549999999998</v>
          </cell>
        </row>
        <row r="114">
          <cell r="C114">
            <v>368.49680000000001</v>
          </cell>
        </row>
        <row r="115">
          <cell r="C115">
            <v>364.45330000000001</v>
          </cell>
        </row>
        <row r="116">
          <cell r="C116">
            <v>378.10489999999999</v>
          </cell>
        </row>
        <row r="117">
          <cell r="C117">
            <v>382.94659999999999</v>
          </cell>
        </row>
        <row r="118">
          <cell r="C118">
            <v>378.44729999999998</v>
          </cell>
        </row>
        <row r="119">
          <cell r="C119">
            <v>376.83909999999997</v>
          </cell>
        </row>
        <row r="120">
          <cell r="C120">
            <v>396.5883</v>
          </cell>
        </row>
        <row r="121">
          <cell r="C121">
            <v>359.92689999999999</v>
          </cell>
        </row>
        <row r="122">
          <cell r="C122">
            <v>341.9058</v>
          </cell>
        </row>
        <row r="123">
          <cell r="C123">
            <v>367.4282</v>
          </cell>
        </row>
        <row r="124">
          <cell r="C124">
            <v>354.83580000000001</v>
          </cell>
        </row>
        <row r="125">
          <cell r="C125">
            <v>404.48660000000001</v>
          </cell>
        </row>
        <row r="126">
          <cell r="C126">
            <v>422.13240000000002</v>
          </cell>
        </row>
        <row r="127">
          <cell r="C127">
            <v>400.37799999999999</v>
          </cell>
        </row>
        <row r="128">
          <cell r="C128">
            <v>415.1404</v>
          </cell>
        </row>
        <row r="129">
          <cell r="C129">
            <v>503.41539999999998</v>
          </cell>
          <cell r="J129">
            <v>9</v>
          </cell>
          <cell r="K129">
            <v>25</v>
          </cell>
        </row>
        <row r="130">
          <cell r="C130">
            <v>614.048</v>
          </cell>
          <cell r="J130">
            <v>120.85266927374226</v>
          </cell>
        </row>
        <row r="131">
          <cell r="C131">
            <v>752.57129999999995</v>
          </cell>
          <cell r="J131">
            <v>281.3000978677303</v>
          </cell>
        </row>
        <row r="132">
          <cell r="C132">
            <v>814.42089999999996</v>
          </cell>
          <cell r="J132">
            <v>351.87569461925716</v>
          </cell>
        </row>
        <row r="133">
          <cell r="C133">
            <v>1058.6099999999999</v>
          </cell>
          <cell r="J133">
            <v>604.79079137078395</v>
          </cell>
        </row>
        <row r="134">
          <cell r="C134">
            <v>1111.28</v>
          </cell>
          <cell r="J134">
            <v>666.18678812231087</v>
          </cell>
        </row>
        <row r="135">
          <cell r="C135">
            <v>930.47059999999999</v>
          </cell>
          <cell r="J135">
            <v>494.10338487383774</v>
          </cell>
        </row>
        <row r="136">
          <cell r="C136">
            <v>729.92830000000004</v>
          </cell>
          <cell r="J136">
            <v>313.49188404907613</v>
          </cell>
        </row>
        <row r="137">
          <cell r="C137">
            <v>671.48315735355163</v>
          </cell>
          <cell r="J137">
            <v>214.79143391445297</v>
          </cell>
        </row>
      </sheetData>
      <sheetData sheetId="22">
        <row r="106">
          <cell r="C106">
            <v>322.55919999999998</v>
          </cell>
        </row>
        <row r="107">
          <cell r="C107">
            <v>307.23180000000002</v>
          </cell>
        </row>
        <row r="108">
          <cell r="C108">
            <v>289.1259</v>
          </cell>
        </row>
        <row r="109">
          <cell r="C109">
            <v>278.16379999999998</v>
          </cell>
        </row>
        <row r="110">
          <cell r="C110">
            <v>290.39920000000001</v>
          </cell>
        </row>
        <row r="111">
          <cell r="C111">
            <v>322.21690000000001</v>
          </cell>
        </row>
        <row r="112">
          <cell r="C112">
            <v>287.09559999999999</v>
          </cell>
        </row>
        <row r="113">
          <cell r="C113">
            <v>304.29320000000001</v>
          </cell>
        </row>
        <row r="114">
          <cell r="C114">
            <v>319.82850000000002</v>
          </cell>
        </row>
        <row r="115">
          <cell r="C115">
            <v>292.71570000000003</v>
          </cell>
        </row>
        <row r="116">
          <cell r="C116">
            <v>266.80489999999998</v>
          </cell>
        </row>
        <row r="117">
          <cell r="C117">
            <v>301.25569999999999</v>
          </cell>
        </row>
        <row r="118">
          <cell r="C118">
            <v>282.01229999999998</v>
          </cell>
        </row>
        <row r="119">
          <cell r="C119">
            <v>278.42860000000002</v>
          </cell>
        </row>
        <row r="120">
          <cell r="C120">
            <v>287.38720000000001</v>
          </cell>
        </row>
        <row r="121">
          <cell r="C121">
            <v>281.1995</v>
          </cell>
        </row>
        <row r="122">
          <cell r="C122">
            <v>260.22410000000002</v>
          </cell>
        </row>
        <row r="123">
          <cell r="C123">
            <v>287.18259999999998</v>
          </cell>
        </row>
        <row r="124">
          <cell r="C124">
            <v>311.0197</v>
          </cell>
        </row>
        <row r="125">
          <cell r="C125">
            <v>299.8947</v>
          </cell>
        </row>
        <row r="126">
          <cell r="C126">
            <v>249.0102</v>
          </cell>
        </row>
        <row r="127">
          <cell r="C127">
            <v>285.8297</v>
          </cell>
        </row>
        <row r="128">
          <cell r="C128">
            <v>309.4427</v>
          </cell>
        </row>
        <row r="129">
          <cell r="C129">
            <v>300.82549999999998</v>
          </cell>
        </row>
        <row r="130">
          <cell r="C130">
            <v>360.87830000000002</v>
          </cell>
          <cell r="J130">
            <v>15.12</v>
          </cell>
          <cell r="K130">
            <v>74.759999999999991</v>
          </cell>
        </row>
        <row r="131">
          <cell r="C131">
            <v>344.40370000000001</v>
          </cell>
          <cell r="J131">
            <v>3.6214407862628946</v>
          </cell>
        </row>
        <row r="132">
          <cell r="C132">
            <v>427.56240000000003</v>
          </cell>
          <cell r="J132">
            <v>67.335330396736538</v>
          </cell>
        </row>
        <row r="133">
          <cell r="C133">
            <v>527.9325</v>
          </cell>
          <cell r="J133">
            <v>184.84163018806305</v>
          </cell>
        </row>
        <row r="134">
          <cell r="C134">
            <v>712.1549</v>
          </cell>
          <cell r="J134">
            <v>361.06760010551153</v>
          </cell>
        </row>
        <row r="135">
          <cell r="C135">
            <v>676.42460000000005</v>
          </cell>
          <cell r="J135">
            <v>331.8844762133748</v>
          </cell>
        </row>
        <row r="136">
          <cell r="C136">
            <v>568.20669999999996</v>
          </cell>
          <cell r="J136">
            <v>228.82632204543904</v>
          </cell>
        </row>
        <row r="137">
          <cell r="C137">
            <v>488.51059794548121</v>
          </cell>
          <cell r="J137">
            <v>150.41298119033229</v>
          </cell>
        </row>
      </sheetData>
      <sheetData sheetId="23">
        <row r="106">
          <cell r="C106">
            <v>388.27300000000002</v>
          </cell>
        </row>
        <row r="107">
          <cell r="C107">
            <v>387.1902</v>
          </cell>
        </row>
        <row r="108">
          <cell r="C108">
            <v>378.80070000000001</v>
          </cell>
        </row>
        <row r="109">
          <cell r="C109">
            <v>411.65219999999999</v>
          </cell>
        </row>
        <row r="110">
          <cell r="C110">
            <v>393.8879</v>
          </cell>
        </row>
        <row r="111">
          <cell r="C111">
            <v>353.13369999999998</v>
          </cell>
        </row>
        <row r="112">
          <cell r="C112">
            <v>347.79039999999998</v>
          </cell>
        </row>
        <row r="113">
          <cell r="C113">
            <v>372.35469999999998</v>
          </cell>
        </row>
        <row r="114">
          <cell r="C114">
            <v>399.584</v>
          </cell>
        </row>
        <row r="115">
          <cell r="C115">
            <v>390.68959999999998</v>
          </cell>
        </row>
        <row r="116">
          <cell r="C116">
            <v>407.7851</v>
          </cell>
        </row>
        <row r="117">
          <cell r="C117">
            <v>390.9753</v>
          </cell>
        </row>
        <row r="118">
          <cell r="C118">
            <v>327.2731</v>
          </cell>
        </row>
        <row r="119">
          <cell r="C119">
            <v>395.9624</v>
          </cell>
        </row>
        <row r="120">
          <cell r="C120">
            <v>404.02699999999999</v>
          </cell>
        </row>
        <row r="121">
          <cell r="C121">
            <v>404.2543</v>
          </cell>
        </row>
        <row r="122">
          <cell r="C122">
            <v>338.68450000000001</v>
          </cell>
        </row>
        <row r="123">
          <cell r="C123">
            <v>409.49889999999999</v>
          </cell>
        </row>
        <row r="124">
          <cell r="C124">
            <v>430.42129999999997</v>
          </cell>
        </row>
        <row r="125">
          <cell r="C125">
            <v>404.46</v>
          </cell>
        </row>
        <row r="126">
          <cell r="C126">
            <v>421.94670000000002</v>
          </cell>
        </row>
        <row r="127">
          <cell r="C127">
            <v>468.71600000000001</v>
          </cell>
        </row>
        <row r="128">
          <cell r="C128">
            <v>418.95229999999998</v>
          </cell>
        </row>
        <row r="129">
          <cell r="C129">
            <v>571.48519999999996</v>
          </cell>
          <cell r="J129">
            <v>14</v>
          </cell>
          <cell r="K129">
            <v>41</v>
          </cell>
        </row>
        <row r="130">
          <cell r="C130">
            <v>772.4239</v>
          </cell>
          <cell r="J130">
            <v>185.75338116560943</v>
          </cell>
        </row>
        <row r="131">
          <cell r="C131">
            <v>953.4085</v>
          </cell>
          <cell r="J131">
            <v>426.04986828776339</v>
          </cell>
        </row>
        <row r="132">
          <cell r="C132">
            <v>1051.81</v>
          </cell>
          <cell r="J132">
            <v>536.77969831703979</v>
          </cell>
        </row>
        <row r="133">
          <cell r="C133">
            <v>1169.19</v>
          </cell>
          <cell r="J133">
            <v>712.59778597805916</v>
          </cell>
        </row>
        <row r="134">
          <cell r="C134">
            <v>1112.77</v>
          </cell>
          <cell r="J134">
            <v>640.83893925364305</v>
          </cell>
        </row>
        <row r="135">
          <cell r="C135">
            <v>922.62819999999999</v>
          </cell>
          <cell r="J135">
            <v>470.35875477369353</v>
          </cell>
        </row>
        <row r="136">
          <cell r="C136">
            <v>790.45550000000003</v>
          </cell>
          <cell r="J136">
            <v>294.7095479629819</v>
          </cell>
        </row>
        <row r="137">
          <cell r="C137">
            <v>594.3921763296986</v>
          </cell>
          <cell r="J137">
            <v>137.91237100582276</v>
          </cell>
        </row>
      </sheetData>
      <sheetData sheetId="24">
        <row r="106">
          <cell r="C106">
            <v>133.39449999999999</v>
          </cell>
        </row>
        <row r="107">
          <cell r="C107">
            <v>121.3257</v>
          </cell>
        </row>
        <row r="108">
          <cell r="C108">
            <v>117.2608</v>
          </cell>
        </row>
        <row r="109">
          <cell r="C109">
            <v>93.32217</v>
          </cell>
        </row>
        <row r="110">
          <cell r="C110">
            <v>123.753</v>
          </cell>
        </row>
        <row r="111">
          <cell r="C111">
            <v>147.20070000000001</v>
          </cell>
        </row>
        <row r="112">
          <cell r="C112">
            <v>139.17310000000001</v>
          </cell>
        </row>
        <row r="113">
          <cell r="C113">
            <v>121.1848</v>
          </cell>
        </row>
        <row r="114">
          <cell r="C114">
            <v>117.4051</v>
          </cell>
        </row>
        <row r="115">
          <cell r="C115">
            <v>129.71979999999999</v>
          </cell>
        </row>
        <row r="116">
          <cell r="C116">
            <v>117.6597</v>
          </cell>
        </row>
        <row r="117">
          <cell r="C117">
            <v>122.6639</v>
          </cell>
        </row>
        <row r="118">
          <cell r="C118">
            <v>130.494</v>
          </cell>
        </row>
        <row r="119">
          <cell r="C119">
            <v>104.2341</v>
          </cell>
        </row>
        <row r="120">
          <cell r="C120">
            <v>157.0342</v>
          </cell>
        </row>
        <row r="121">
          <cell r="C121">
            <v>110.384</v>
          </cell>
        </row>
        <row r="122">
          <cell r="C122">
            <v>108.0688</v>
          </cell>
        </row>
        <row r="123">
          <cell r="C123">
            <v>98.820869999999999</v>
          </cell>
        </row>
        <row r="124">
          <cell r="C124">
            <v>122.05549999999999</v>
          </cell>
        </row>
        <row r="125">
          <cell r="C125">
            <v>111.1567</v>
          </cell>
        </row>
        <row r="126">
          <cell r="C126">
            <v>135.97909999999999</v>
          </cell>
        </row>
        <row r="127">
          <cell r="C127">
            <v>118.06529999999999</v>
          </cell>
        </row>
        <row r="128">
          <cell r="C128">
            <v>161.54</v>
          </cell>
        </row>
        <row r="129">
          <cell r="C129">
            <v>169.7415</v>
          </cell>
        </row>
        <row r="130">
          <cell r="C130">
            <v>156.29849999999999</v>
          </cell>
        </row>
        <row r="131">
          <cell r="C131">
            <v>148.8648</v>
          </cell>
          <cell r="J131">
            <v>0</v>
          </cell>
          <cell r="K131">
            <v>8</v>
          </cell>
        </row>
        <row r="132">
          <cell r="C132">
            <v>151.58359999999999</v>
          </cell>
          <cell r="J132">
            <v>4.8392226816580717</v>
          </cell>
        </row>
        <row r="133">
          <cell r="C133">
            <v>197.22200000000001</v>
          </cell>
          <cell r="J133">
            <v>52.598045363316146</v>
          </cell>
        </row>
        <row r="134">
          <cell r="C134">
            <v>158.91419999999999</v>
          </cell>
          <cell r="J134">
            <v>16.410668044974187</v>
          </cell>
        </row>
        <row r="135">
          <cell r="C135">
            <v>240.9221</v>
          </cell>
          <cell r="J135">
            <v>100.53899072663225</v>
          </cell>
        </row>
        <row r="136">
          <cell r="C136">
            <v>256.6823</v>
          </cell>
          <cell r="J136">
            <v>121.88023927846689</v>
          </cell>
        </row>
        <row r="137">
          <cell r="C137">
            <v>271.91090627554627</v>
          </cell>
          <cell r="J137">
            <v>124.77175039512068</v>
          </cell>
        </row>
      </sheetData>
      <sheetData sheetId="25">
        <row r="106">
          <cell r="C106">
            <v>199.3349</v>
          </cell>
        </row>
        <row r="107">
          <cell r="C107">
            <v>163.9246</v>
          </cell>
        </row>
        <row r="108">
          <cell r="C108">
            <v>200.1112</v>
          </cell>
        </row>
        <row r="109">
          <cell r="C109">
            <v>162.28630000000001</v>
          </cell>
        </row>
        <row r="110">
          <cell r="C110">
            <v>181.1044</v>
          </cell>
        </row>
        <row r="111">
          <cell r="C111">
            <v>191.5164</v>
          </cell>
        </row>
        <row r="112">
          <cell r="C112">
            <v>158.35220000000001</v>
          </cell>
        </row>
        <row r="113">
          <cell r="C113">
            <v>161.4161</v>
          </cell>
        </row>
        <row r="114">
          <cell r="C114">
            <v>174.20689999999999</v>
          </cell>
        </row>
        <row r="115">
          <cell r="C115">
            <v>179.23320000000001</v>
          </cell>
        </row>
        <row r="116">
          <cell r="C116">
            <v>146.80199999999999</v>
          </cell>
        </row>
        <row r="117">
          <cell r="C117">
            <v>162.024</v>
          </cell>
        </row>
        <row r="118">
          <cell r="C118">
            <v>175.4169</v>
          </cell>
        </row>
        <row r="119">
          <cell r="C119">
            <v>171.96520000000001</v>
          </cell>
        </row>
        <row r="120">
          <cell r="C120">
            <v>188.11</v>
          </cell>
        </row>
        <row r="121">
          <cell r="C121">
            <v>191.3329</v>
          </cell>
        </row>
        <row r="122">
          <cell r="C122">
            <v>161.04849999999999</v>
          </cell>
        </row>
        <row r="123">
          <cell r="C123">
            <v>158.35810000000001</v>
          </cell>
        </row>
        <row r="124">
          <cell r="C124">
            <v>158.66399999999999</v>
          </cell>
        </row>
        <row r="125">
          <cell r="C125">
            <v>194.79669999999999</v>
          </cell>
        </row>
        <row r="126">
          <cell r="C126">
            <v>191.68680000000001</v>
          </cell>
        </row>
        <row r="127">
          <cell r="C127">
            <v>234.19229999999999</v>
          </cell>
        </row>
        <row r="128">
          <cell r="C128">
            <v>255.4761</v>
          </cell>
          <cell r="J128">
            <v>18.103448275862068</v>
          </cell>
          <cell r="K128">
            <v>49.96551724137931</v>
          </cell>
        </row>
        <row r="129">
          <cell r="C129">
            <v>296.0224</v>
          </cell>
          <cell r="J129">
            <v>61.010095108888407</v>
          </cell>
        </row>
        <row r="130">
          <cell r="C130">
            <v>366.57490000000001</v>
          </cell>
          <cell r="J130">
            <v>160.31468766252578</v>
          </cell>
        </row>
        <row r="131">
          <cell r="C131">
            <v>423.4819</v>
          </cell>
          <cell r="J131">
            <v>221.34954685110526</v>
          </cell>
        </row>
        <row r="132">
          <cell r="C132">
            <v>508.65870000000001</v>
          </cell>
          <cell r="J132">
            <v>305.27794479536846</v>
          </cell>
        </row>
        <row r="133">
          <cell r="C133">
            <v>456.1628</v>
          </cell>
          <cell r="J133">
            <v>255.68153174529067</v>
          </cell>
        </row>
        <row r="134">
          <cell r="C134">
            <v>453.81599999999997</v>
          </cell>
          <cell r="J134">
            <v>261.05838488328362</v>
          </cell>
        </row>
        <row r="135">
          <cell r="C135">
            <v>369.90690000000001</v>
          </cell>
          <cell r="J135">
            <v>161.23315518706201</v>
          </cell>
        </row>
        <row r="136">
          <cell r="C136">
            <v>333.9941</v>
          </cell>
          <cell r="J136">
            <v>150.46131038579085</v>
          </cell>
        </row>
        <row r="137">
          <cell r="C137">
            <v>300.27708529196485</v>
          </cell>
          <cell r="J137">
            <v>103.80085297843911</v>
          </cell>
        </row>
      </sheetData>
      <sheetData sheetId="26">
        <row r="106">
          <cell r="C106">
            <v>338.5693</v>
          </cell>
        </row>
        <row r="107">
          <cell r="C107">
            <v>315.6927</v>
          </cell>
        </row>
        <row r="108">
          <cell r="C108">
            <v>286.87150000000003</v>
          </cell>
        </row>
        <row r="109">
          <cell r="C109">
            <v>283.71370000000002</v>
          </cell>
        </row>
        <row r="110">
          <cell r="C110">
            <v>318.92959999999999</v>
          </cell>
        </row>
        <row r="111">
          <cell r="C111">
            <v>307.04390000000001</v>
          </cell>
        </row>
        <row r="112">
          <cell r="C112">
            <v>337.16899999999998</v>
          </cell>
        </row>
        <row r="113">
          <cell r="C113">
            <v>361.84620000000001</v>
          </cell>
        </row>
        <row r="114">
          <cell r="C114">
            <v>323.7885</v>
          </cell>
        </row>
        <row r="115">
          <cell r="C115">
            <v>355.18810000000002</v>
          </cell>
        </row>
        <row r="116">
          <cell r="C116">
            <v>347.82220000000001</v>
          </cell>
        </row>
        <row r="117">
          <cell r="C117">
            <v>333.39980000000003</v>
          </cell>
        </row>
        <row r="118">
          <cell r="C118">
            <v>300.8707</v>
          </cell>
        </row>
        <row r="119">
          <cell r="C119">
            <v>312.9051</v>
          </cell>
        </row>
        <row r="120">
          <cell r="C120">
            <v>289.64879999999999</v>
          </cell>
        </row>
        <row r="121">
          <cell r="C121">
            <v>280.0797</v>
          </cell>
        </row>
        <row r="122">
          <cell r="C122">
            <v>293.42270000000002</v>
          </cell>
        </row>
        <row r="123">
          <cell r="C123">
            <v>353.08539999999999</v>
          </cell>
        </row>
        <row r="124">
          <cell r="C124">
            <v>319.07479999999998</v>
          </cell>
        </row>
        <row r="125">
          <cell r="C125">
            <v>323.92590000000001</v>
          </cell>
        </row>
        <row r="126">
          <cell r="C126">
            <v>357.79700000000003</v>
          </cell>
        </row>
        <row r="127">
          <cell r="C127">
            <v>383.98430000000002</v>
          </cell>
        </row>
        <row r="128">
          <cell r="C128">
            <v>340.08019999999999</v>
          </cell>
        </row>
        <row r="129">
          <cell r="C129">
            <v>408.5249</v>
          </cell>
          <cell r="J129">
            <v>3</v>
          </cell>
          <cell r="K129">
            <v>10</v>
          </cell>
        </row>
        <row r="130">
          <cell r="C130">
            <v>460.50150000000002</v>
          </cell>
          <cell r="J130">
            <v>17.927719335118582</v>
          </cell>
        </row>
        <row r="131">
          <cell r="C131">
            <v>501.32810000000001</v>
          </cell>
          <cell r="J131">
            <v>85.381079242578778</v>
          </cell>
        </row>
        <row r="132">
          <cell r="C132">
            <v>570.52530000000002</v>
          </cell>
          <cell r="J132">
            <v>167.27571719340062</v>
          </cell>
        </row>
        <row r="133">
          <cell r="C133">
            <v>637.54769999999996</v>
          </cell>
          <cell r="J133">
            <v>266.98061578115744</v>
          </cell>
        </row>
        <row r="134">
          <cell r="C134">
            <v>719.97170000000006</v>
          </cell>
          <cell r="J134">
            <v>333.43404703741049</v>
          </cell>
        </row>
        <row r="135">
          <cell r="C135">
            <v>679.73950000000002</v>
          </cell>
          <cell r="J135">
            <v>289.97565054587989</v>
          </cell>
        </row>
        <row r="136">
          <cell r="C136">
            <v>659.66250000000002</v>
          </cell>
          <cell r="J136">
            <v>282.28892504416194</v>
          </cell>
        </row>
        <row r="137">
          <cell r="C137">
            <v>540.10911522955007</v>
          </cell>
          <cell r="J137">
            <v>175.00145934558316</v>
          </cell>
        </row>
      </sheetData>
      <sheetData sheetId="27"/>
      <sheetData sheetId="28"/>
      <sheetData sheetId="29"/>
      <sheetData sheetId="30"/>
      <sheetData sheetId="31"/>
      <sheetData sheetId="32"/>
      <sheetData sheetId="33"/>
      <sheetData sheetId="34"/>
      <sheetData sheetId="35">
        <row r="124">
          <cell r="A124">
            <v>43957</v>
          </cell>
        </row>
      </sheetData>
      <sheetData sheetId="36">
        <row r="6">
          <cell r="D6">
            <v>36586.999300722411</v>
          </cell>
          <cell r="G6">
            <v>30460.137466947974</v>
          </cell>
        </row>
        <row r="8">
          <cell r="D8">
            <v>9034.6089472421409</v>
          </cell>
        </row>
        <row r="9">
          <cell r="D9">
            <v>2316.584880703329</v>
          </cell>
        </row>
        <row r="10">
          <cell r="D10">
            <v>10196.420825413003</v>
          </cell>
        </row>
        <row r="11">
          <cell r="D11">
            <v>5868.78385732678</v>
          </cell>
        </row>
        <row r="12">
          <cell r="D12">
            <v>1180.0070087295501</v>
          </cell>
        </row>
        <row r="13">
          <cell r="D13">
            <v>1729.8177054781122</v>
          </cell>
        </row>
        <row r="14">
          <cell r="D14">
            <v>513.69579198628458</v>
          </cell>
        </row>
        <row r="15">
          <cell r="D15">
            <v>1341.1929970772828</v>
          </cell>
        </row>
        <row r="16">
          <cell r="D16">
            <v>4818.2572314707922</v>
          </cell>
        </row>
        <row r="18">
          <cell r="D18">
            <v>1101.1745412147081</v>
          </cell>
        </row>
        <row r="19">
          <cell r="D19">
            <v>3699.2330296842515</v>
          </cell>
        </row>
        <row r="20">
          <cell r="D20">
            <v>3072.3927440911916</v>
          </cell>
        </row>
        <row r="21">
          <cell r="D21">
            <v>1402.7497809257202</v>
          </cell>
        </row>
        <row r="22">
          <cell r="D22">
            <v>3446.0003467446131</v>
          </cell>
        </row>
        <row r="23">
          <cell r="D23">
            <v>429.03891649016816</v>
          </cell>
        </row>
        <row r="24">
          <cell r="D24">
            <v>1730.1530268391336</v>
          </cell>
        </row>
        <row r="25">
          <cell r="D25">
            <v>1628.2652135252911</v>
          </cell>
        </row>
      </sheetData>
      <sheetData sheetId="37"/>
      <sheetData sheetId="38"/>
      <sheetData sheetId="3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8AB3D4-61D4-4988-A785-D6EF2E94A686}">
  <dimension ref="A1:J45"/>
  <sheetViews>
    <sheetView tabSelected="1" view="pageBreakPreview" zoomScale="107" zoomScaleNormal="100" zoomScaleSheetLayoutView="100" workbookViewId="0">
      <selection activeCell="P32" sqref="P32"/>
    </sheetView>
  </sheetViews>
  <sheetFormatPr defaultRowHeight="14.5" x14ac:dyDescent="0.35"/>
  <cols>
    <col min="9" max="9" width="9.453125" customWidth="1"/>
  </cols>
  <sheetData>
    <row r="1" spans="1:9" ht="33" x14ac:dyDescent="0.35">
      <c r="A1" s="10"/>
      <c r="B1" s="11"/>
      <c r="C1" s="11"/>
      <c r="D1" s="11"/>
      <c r="E1" s="11"/>
      <c r="F1" s="11"/>
      <c r="G1" s="11"/>
      <c r="H1" s="11"/>
      <c r="I1" s="11"/>
    </row>
    <row r="2" spans="1:9" x14ac:dyDescent="0.35">
      <c r="A2" s="11"/>
      <c r="B2" s="11"/>
      <c r="C2" s="11"/>
      <c r="D2" s="11"/>
      <c r="E2" s="11"/>
      <c r="F2" s="11"/>
      <c r="G2" s="11"/>
      <c r="H2" s="11"/>
      <c r="I2" s="11"/>
    </row>
    <row r="3" spans="1:9" x14ac:dyDescent="0.35">
      <c r="A3" s="11"/>
      <c r="B3" s="11"/>
      <c r="C3" s="11"/>
      <c r="D3" s="11"/>
      <c r="E3" s="11"/>
      <c r="F3" s="11"/>
      <c r="G3" s="11"/>
      <c r="H3" s="11"/>
      <c r="I3" s="11"/>
    </row>
    <row r="4" spans="1:9" x14ac:dyDescent="0.35">
      <c r="A4" s="11"/>
      <c r="B4" s="11"/>
      <c r="C4" s="11"/>
      <c r="D4" s="11"/>
      <c r="E4" s="11"/>
      <c r="F4" s="11"/>
      <c r="G4" s="11"/>
      <c r="H4" s="11"/>
      <c r="I4" s="11"/>
    </row>
    <row r="5" spans="1:9" x14ac:dyDescent="0.35">
      <c r="A5" s="11"/>
      <c r="B5" s="11"/>
      <c r="C5" s="11"/>
      <c r="D5" s="11"/>
      <c r="E5" s="11"/>
      <c r="F5" s="11"/>
      <c r="G5" s="11"/>
      <c r="H5" s="11"/>
      <c r="I5" s="11"/>
    </row>
    <row r="6" spans="1:9" x14ac:dyDescent="0.35">
      <c r="A6" s="11"/>
      <c r="B6" s="11"/>
      <c r="C6" s="11"/>
      <c r="D6" s="11"/>
      <c r="E6" s="11"/>
      <c r="F6" s="11"/>
      <c r="G6" s="11"/>
      <c r="H6" s="11"/>
      <c r="I6" s="11"/>
    </row>
    <row r="7" spans="1:9" x14ac:dyDescent="0.35">
      <c r="A7" s="11"/>
      <c r="B7" s="11"/>
      <c r="C7" s="11"/>
      <c r="D7" s="11"/>
      <c r="E7" s="11"/>
      <c r="F7" s="11"/>
      <c r="G7" s="11"/>
      <c r="H7" s="11"/>
      <c r="I7" s="11"/>
    </row>
    <row r="8" spans="1:9" x14ac:dyDescent="0.35">
      <c r="A8" s="11"/>
      <c r="B8" s="11"/>
      <c r="C8" s="11"/>
      <c r="D8" s="11"/>
      <c r="E8" s="11"/>
      <c r="F8" s="11"/>
      <c r="G8" s="11"/>
      <c r="H8" s="11"/>
      <c r="I8" s="11"/>
    </row>
    <row r="9" spans="1:9" x14ac:dyDescent="0.35">
      <c r="A9" s="11"/>
      <c r="B9" s="11"/>
      <c r="C9" s="11"/>
      <c r="D9" s="11"/>
      <c r="E9" s="11"/>
      <c r="F9" s="11"/>
      <c r="G9" s="11"/>
      <c r="H9" s="11"/>
      <c r="I9" s="11"/>
    </row>
    <row r="10" spans="1:9" x14ac:dyDescent="0.35">
      <c r="A10" s="11"/>
      <c r="B10" s="11"/>
      <c r="C10" s="11"/>
      <c r="D10" s="11"/>
      <c r="E10" s="11"/>
      <c r="F10" s="11"/>
      <c r="G10" s="11"/>
      <c r="H10" s="11"/>
      <c r="I10" s="11"/>
    </row>
    <row r="11" spans="1:9" x14ac:dyDescent="0.35">
      <c r="A11" s="11"/>
      <c r="B11" s="11"/>
      <c r="C11" s="11"/>
      <c r="D11" s="11"/>
      <c r="E11" s="11"/>
      <c r="F11" s="11"/>
      <c r="G11" s="11"/>
      <c r="H11" s="11"/>
      <c r="I11" s="11"/>
    </row>
    <row r="12" spans="1:9" x14ac:dyDescent="0.35">
      <c r="A12" s="11"/>
      <c r="B12" s="11"/>
      <c r="C12" s="11"/>
      <c r="D12" s="11"/>
      <c r="E12" s="11"/>
      <c r="F12" s="11"/>
      <c r="G12" s="11"/>
      <c r="H12" s="11"/>
      <c r="I12" s="11"/>
    </row>
    <row r="13" spans="1:9" x14ac:dyDescent="0.35">
      <c r="A13" s="11"/>
      <c r="B13" s="11"/>
      <c r="C13" s="11"/>
      <c r="D13" s="11"/>
      <c r="E13" s="11"/>
      <c r="F13" s="11"/>
      <c r="G13" s="11"/>
      <c r="H13" s="11"/>
      <c r="I13" s="11"/>
    </row>
    <row r="14" spans="1:9" x14ac:dyDescent="0.35">
      <c r="A14" s="11"/>
      <c r="B14" s="11"/>
      <c r="C14" s="11"/>
      <c r="D14" s="11"/>
      <c r="E14" s="11"/>
      <c r="F14" s="11"/>
      <c r="G14" s="11"/>
      <c r="H14" s="11"/>
      <c r="I14" s="11"/>
    </row>
    <row r="15" spans="1:9" x14ac:dyDescent="0.35">
      <c r="A15" s="11"/>
      <c r="B15" s="11"/>
      <c r="C15" s="11"/>
      <c r="D15" s="11"/>
      <c r="E15" s="11"/>
      <c r="F15" s="11"/>
      <c r="G15" s="11"/>
      <c r="H15" s="11"/>
      <c r="I15" s="11"/>
    </row>
    <row r="16" spans="1:9" x14ac:dyDescent="0.35">
      <c r="A16" s="11"/>
      <c r="B16" s="11"/>
      <c r="C16" s="11"/>
      <c r="D16" s="11"/>
      <c r="E16" s="11"/>
      <c r="F16" s="11"/>
      <c r="G16" s="11"/>
      <c r="H16" s="11"/>
      <c r="I16" s="11"/>
    </row>
    <row r="17" spans="1:9" x14ac:dyDescent="0.35">
      <c r="A17" s="11"/>
      <c r="B17" s="11"/>
      <c r="C17" s="11"/>
      <c r="D17" s="11"/>
      <c r="E17" s="11"/>
      <c r="F17" s="11"/>
      <c r="G17" s="11"/>
      <c r="H17" s="11"/>
      <c r="I17" s="11"/>
    </row>
    <row r="18" spans="1:9" x14ac:dyDescent="0.35">
      <c r="A18" s="11"/>
      <c r="B18" s="11"/>
      <c r="C18" s="11"/>
      <c r="D18" s="11"/>
      <c r="E18" s="11"/>
      <c r="F18" s="11"/>
      <c r="G18" s="11"/>
      <c r="H18" s="11"/>
      <c r="I18" s="11"/>
    </row>
    <row r="19" spans="1:9" x14ac:dyDescent="0.35">
      <c r="A19" s="11"/>
      <c r="B19" s="11"/>
      <c r="C19" s="11"/>
      <c r="D19" s="11"/>
      <c r="E19" s="11"/>
      <c r="F19" s="11"/>
      <c r="G19" s="11"/>
      <c r="H19" s="11"/>
      <c r="I19" s="11"/>
    </row>
    <row r="20" spans="1:9" x14ac:dyDescent="0.35">
      <c r="A20" s="11"/>
      <c r="B20" s="11"/>
      <c r="C20" s="11"/>
      <c r="D20" s="11"/>
      <c r="E20" s="11"/>
      <c r="F20" s="11"/>
      <c r="G20" s="11"/>
      <c r="H20" s="11"/>
      <c r="I20" s="11"/>
    </row>
    <row r="21" spans="1:9" x14ac:dyDescent="0.35">
      <c r="A21" s="11"/>
      <c r="B21" s="11"/>
      <c r="C21" s="11"/>
      <c r="D21" s="11"/>
      <c r="E21" s="11"/>
      <c r="F21" s="11"/>
      <c r="G21" s="11"/>
      <c r="H21" s="11"/>
      <c r="I21" s="11"/>
    </row>
    <row r="22" spans="1:9" x14ac:dyDescent="0.35">
      <c r="A22" s="11"/>
      <c r="B22" s="11"/>
      <c r="C22" s="11"/>
      <c r="D22" s="11"/>
      <c r="E22" s="11"/>
      <c r="F22" s="11"/>
      <c r="G22" s="11"/>
      <c r="H22" s="11"/>
      <c r="I22" s="11"/>
    </row>
    <row r="23" spans="1:9" x14ac:dyDescent="0.35">
      <c r="A23" s="11"/>
      <c r="B23" s="11"/>
      <c r="C23" s="11"/>
      <c r="D23" s="11"/>
      <c r="E23" s="11"/>
      <c r="F23" s="11"/>
      <c r="G23" s="11"/>
      <c r="H23" s="11"/>
      <c r="I23" s="11"/>
    </row>
    <row r="24" spans="1:9" x14ac:dyDescent="0.35">
      <c r="A24" s="11"/>
      <c r="B24" s="11"/>
      <c r="C24" s="11"/>
      <c r="D24" s="11"/>
      <c r="E24" s="11"/>
      <c r="F24" s="11"/>
      <c r="G24" s="11"/>
      <c r="H24" s="11"/>
      <c r="I24" s="11"/>
    </row>
    <row r="25" spans="1:9" x14ac:dyDescent="0.35">
      <c r="A25" s="11"/>
      <c r="B25" s="11"/>
      <c r="C25" s="11"/>
      <c r="D25" s="11"/>
      <c r="E25" s="11"/>
      <c r="F25" s="11"/>
      <c r="G25" s="11"/>
      <c r="H25" s="11"/>
      <c r="I25" s="11"/>
    </row>
    <row r="26" spans="1:9" x14ac:dyDescent="0.35">
      <c r="A26" s="11"/>
      <c r="B26" s="11"/>
      <c r="C26" s="11"/>
      <c r="D26" s="11"/>
      <c r="E26" s="11"/>
      <c r="F26" s="11"/>
      <c r="G26" s="11"/>
      <c r="H26" s="11"/>
      <c r="I26" s="11"/>
    </row>
    <row r="27" spans="1:9" x14ac:dyDescent="0.35">
      <c r="A27" s="11"/>
      <c r="B27" s="11"/>
      <c r="C27" s="11"/>
      <c r="D27" s="11"/>
      <c r="E27" s="11"/>
      <c r="F27" s="11"/>
      <c r="G27" s="11"/>
      <c r="H27" s="11"/>
      <c r="I27" s="11"/>
    </row>
    <row r="28" spans="1:9" x14ac:dyDescent="0.35">
      <c r="A28" s="11"/>
      <c r="B28" s="11"/>
      <c r="C28" s="11"/>
      <c r="D28" s="11"/>
      <c r="E28" s="11"/>
      <c r="F28" s="11"/>
      <c r="G28" s="11"/>
      <c r="H28" s="11"/>
      <c r="I28" s="11"/>
    </row>
    <row r="29" spans="1:9" x14ac:dyDescent="0.35">
      <c r="A29" s="11"/>
      <c r="B29" s="11"/>
      <c r="C29" s="11"/>
      <c r="D29" s="11"/>
      <c r="E29" s="11"/>
      <c r="F29" s="11"/>
      <c r="G29" s="11"/>
      <c r="H29" s="11"/>
      <c r="I29" s="11"/>
    </row>
    <row r="30" spans="1:9" x14ac:dyDescent="0.35">
      <c r="A30" s="11"/>
      <c r="B30" s="11"/>
      <c r="C30" s="11"/>
      <c r="D30" s="11"/>
      <c r="E30" s="11"/>
      <c r="F30" s="11"/>
      <c r="G30" s="11"/>
      <c r="H30" s="11"/>
      <c r="I30" s="11"/>
    </row>
    <row r="31" spans="1:9" x14ac:dyDescent="0.35">
      <c r="A31" s="11"/>
      <c r="B31" s="11"/>
      <c r="C31" s="11"/>
      <c r="D31" s="11"/>
      <c r="E31" s="11"/>
      <c r="F31" s="11"/>
      <c r="G31" s="11"/>
      <c r="H31" s="11"/>
      <c r="I31" s="11"/>
    </row>
    <row r="32" spans="1:9" x14ac:dyDescent="0.35">
      <c r="A32" s="11"/>
      <c r="B32" s="11"/>
      <c r="C32" s="11"/>
      <c r="D32" s="11"/>
      <c r="E32" s="11"/>
      <c r="F32" s="11"/>
      <c r="G32" s="11"/>
      <c r="H32" s="11"/>
      <c r="I32" s="11"/>
    </row>
    <row r="33" spans="1:10" x14ac:dyDescent="0.35">
      <c r="A33" s="11"/>
      <c r="B33" s="11"/>
      <c r="C33" s="11"/>
      <c r="D33" s="11"/>
      <c r="E33" s="11"/>
      <c r="F33" s="11"/>
      <c r="G33" s="11"/>
      <c r="H33" s="11"/>
      <c r="I33" s="11"/>
    </row>
    <row r="34" spans="1:10" x14ac:dyDescent="0.35">
      <c r="A34" s="11"/>
      <c r="B34" s="11"/>
      <c r="C34" s="11"/>
      <c r="D34" s="11"/>
      <c r="E34" s="11"/>
      <c r="F34" s="11"/>
      <c r="G34" s="11"/>
      <c r="H34" s="11"/>
      <c r="I34" s="11"/>
    </row>
    <row r="35" spans="1:10" x14ac:dyDescent="0.35">
      <c r="A35" s="11"/>
      <c r="B35" s="11"/>
      <c r="C35" s="11"/>
      <c r="D35" s="11"/>
      <c r="E35" s="11"/>
      <c r="F35" s="11"/>
      <c r="G35" s="11"/>
      <c r="H35" s="11"/>
      <c r="I35" s="11"/>
    </row>
    <row r="36" spans="1:10" x14ac:dyDescent="0.35">
      <c r="A36" s="11"/>
      <c r="B36" s="11"/>
      <c r="C36" s="11"/>
      <c r="D36" s="11"/>
      <c r="E36" s="11"/>
      <c r="F36" s="11"/>
      <c r="G36" s="11"/>
      <c r="H36" s="11"/>
      <c r="I36" s="11"/>
    </row>
    <row r="37" spans="1:10" x14ac:dyDescent="0.35">
      <c r="A37" s="11"/>
      <c r="B37" s="11"/>
      <c r="C37" s="11"/>
      <c r="D37" s="11"/>
      <c r="E37" s="11"/>
      <c r="F37" s="11"/>
      <c r="G37" s="11"/>
      <c r="H37" s="11"/>
      <c r="I37" s="11"/>
    </row>
    <row r="38" spans="1:10" x14ac:dyDescent="0.35">
      <c r="A38" s="12"/>
      <c r="B38" s="12"/>
      <c r="C38" s="12"/>
      <c r="D38" s="12"/>
      <c r="E38" s="12"/>
      <c r="F38" s="12"/>
      <c r="G38" s="12"/>
      <c r="H38" s="12"/>
      <c r="I38" s="12"/>
      <c r="J38" s="13"/>
    </row>
    <row r="39" spans="1:10" x14ac:dyDescent="0.35">
      <c r="A39" s="12"/>
      <c r="B39" s="12"/>
      <c r="C39" s="12"/>
      <c r="D39" s="12"/>
      <c r="E39" s="12"/>
      <c r="F39" s="12"/>
      <c r="G39" s="12"/>
      <c r="H39" s="12"/>
      <c r="I39" s="12"/>
      <c r="J39" s="13"/>
    </row>
    <row r="40" spans="1:10" x14ac:dyDescent="0.35">
      <c r="A40" s="12"/>
      <c r="B40" s="12"/>
      <c r="C40" s="12"/>
      <c r="D40" s="12"/>
      <c r="E40" s="12"/>
      <c r="F40" s="12"/>
      <c r="G40" s="12"/>
      <c r="H40" s="12"/>
      <c r="I40" s="12"/>
      <c r="J40" s="13"/>
    </row>
    <row r="41" spans="1:10" x14ac:dyDescent="0.35">
      <c r="A41" s="12"/>
      <c r="B41" s="12"/>
      <c r="C41" s="12"/>
      <c r="D41" s="12"/>
      <c r="E41" s="12"/>
      <c r="F41" s="12"/>
      <c r="G41" s="12"/>
      <c r="H41" s="12"/>
      <c r="I41" s="12"/>
      <c r="J41" s="13"/>
    </row>
    <row r="42" spans="1:10" x14ac:dyDescent="0.35">
      <c r="A42" s="12"/>
      <c r="B42" s="12"/>
      <c r="C42" s="12"/>
      <c r="D42" s="12"/>
      <c r="E42" s="12"/>
      <c r="F42" s="12"/>
      <c r="G42" s="12"/>
      <c r="H42" s="12"/>
      <c r="I42" s="12"/>
      <c r="J42" s="13"/>
    </row>
    <row r="43" spans="1:10" x14ac:dyDescent="0.35">
      <c r="A43" s="12"/>
      <c r="B43" s="12"/>
      <c r="C43" s="12"/>
      <c r="D43" s="12"/>
      <c r="E43" s="12"/>
      <c r="F43" s="12"/>
      <c r="G43" s="12"/>
      <c r="H43" s="12"/>
      <c r="I43" s="12"/>
      <c r="J43" s="13"/>
    </row>
    <row r="44" spans="1:10" x14ac:dyDescent="0.35">
      <c r="A44" s="12"/>
      <c r="B44" s="12"/>
      <c r="C44" s="12"/>
      <c r="D44" s="12"/>
      <c r="E44" s="12"/>
      <c r="F44" s="12"/>
      <c r="G44" s="12"/>
      <c r="H44" s="12"/>
      <c r="I44" s="12"/>
      <c r="J44" s="13"/>
    </row>
    <row r="45" spans="1:10" ht="15" thickBot="1" x14ac:dyDescent="0.4">
      <c r="A45" s="14"/>
      <c r="B45" s="14"/>
      <c r="C45" s="14"/>
      <c r="D45" s="14"/>
      <c r="E45" s="14"/>
      <c r="F45" s="14"/>
      <c r="G45" s="14"/>
      <c r="H45" s="14"/>
      <c r="I45" s="14"/>
      <c r="J45" s="13"/>
    </row>
  </sheetData>
  <pageMargins left="0.7" right="0.7" top="0.75" bottom="0.75" header="0.3" footer="0.3"/>
  <pageSetup orientation="portrait" horizontalDpi="4294967295" verticalDpi="4294967295"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BC3468-A730-4C35-AB95-FCA349C03327}">
  <dimension ref="A1:G67"/>
  <sheetViews>
    <sheetView workbookViewId="0">
      <selection sqref="A1:B2"/>
    </sheetView>
  </sheetViews>
  <sheetFormatPr defaultRowHeight="14.5" x14ac:dyDescent="0.35"/>
  <cols>
    <col min="1" max="1" width="3.453125" customWidth="1"/>
    <col min="2" max="2" width="12.1796875" customWidth="1"/>
    <col min="3" max="3" width="11.453125" customWidth="1"/>
    <col min="4" max="4" width="10.90625" customWidth="1"/>
    <col min="5" max="5" width="11.08984375" customWidth="1"/>
  </cols>
  <sheetData>
    <row r="1" spans="1:5" ht="24.65" customHeight="1" x14ac:dyDescent="0.35">
      <c r="A1" s="45" t="s">
        <v>25</v>
      </c>
      <c r="B1" s="46"/>
      <c r="C1" s="42" t="s">
        <v>23</v>
      </c>
      <c r="D1" s="43"/>
      <c r="E1" s="44"/>
    </row>
    <row r="2" spans="1:5" ht="14.4" customHeight="1" x14ac:dyDescent="0.35">
      <c r="A2" s="47"/>
      <c r="B2" s="48"/>
      <c r="C2" s="9" t="s">
        <v>20</v>
      </c>
      <c r="D2" s="9" t="s">
        <v>21</v>
      </c>
      <c r="E2" s="9" t="s">
        <v>22</v>
      </c>
    </row>
    <row r="3" spans="1:5" x14ac:dyDescent="0.35">
      <c r="A3" s="3">
        <v>1</v>
      </c>
      <c r="B3" s="4">
        <v>43831</v>
      </c>
      <c r="C3" s="5">
        <f>'[1]RSA All Cause'!$C106</f>
        <v>9933.3497000000007</v>
      </c>
      <c r="D3" s="5">
        <f>'[1]RSA Natural'!$C106</f>
        <v>8664.3754000000008</v>
      </c>
      <c r="E3" s="5">
        <f>'[1]RSA UnNatural'!$C106</f>
        <v>1268.9743000000001</v>
      </c>
    </row>
    <row r="4" spans="1:5" x14ac:dyDescent="0.35">
      <c r="A4" s="3">
        <v>2</v>
      </c>
      <c r="B4" s="4">
        <f t="shared" ref="B4:B27" si="0">B3+7</f>
        <v>43838</v>
      </c>
      <c r="C4" s="5">
        <f>'[1]RSA All Cause'!$C107</f>
        <v>8728.9222000000009</v>
      </c>
      <c r="D4" s="5">
        <f>'[1]RSA Natural'!$C107</f>
        <v>7897.0937000000004</v>
      </c>
      <c r="E4" s="5">
        <f>'[1]RSA UnNatural'!$C107</f>
        <v>831.82850000000008</v>
      </c>
    </row>
    <row r="5" spans="1:5" x14ac:dyDescent="0.35">
      <c r="A5" s="3">
        <v>3</v>
      </c>
      <c r="B5" s="4">
        <f t="shared" si="0"/>
        <v>43845</v>
      </c>
      <c r="C5" s="5">
        <f>'[1]RSA All Cause'!$C108</f>
        <v>8299.6673200000005</v>
      </c>
      <c r="D5" s="5">
        <f>'[1]RSA Natural'!$C108</f>
        <v>7525.4981000000007</v>
      </c>
      <c r="E5" s="5">
        <f>'[1]RSA UnNatural'!$C108</f>
        <v>774.16922</v>
      </c>
    </row>
    <row r="6" spans="1:5" x14ac:dyDescent="0.35">
      <c r="A6" s="3">
        <v>4</v>
      </c>
      <c r="B6" s="4">
        <f t="shared" si="0"/>
        <v>43852</v>
      </c>
      <c r="C6" s="5">
        <f>'[1]RSA All Cause'!$C109</f>
        <v>8328.8829299999998</v>
      </c>
      <c r="D6" s="5">
        <f>'[1]RSA Natural'!$C109</f>
        <v>7455.5469999999996</v>
      </c>
      <c r="E6" s="5">
        <f>'[1]RSA UnNatural'!$C109</f>
        <v>873.33592999999996</v>
      </c>
    </row>
    <row r="7" spans="1:5" x14ac:dyDescent="0.35">
      <c r="A7" s="3">
        <v>5</v>
      </c>
      <c r="B7" s="4">
        <f t="shared" si="0"/>
        <v>43859</v>
      </c>
      <c r="C7" s="5">
        <f>'[1]RSA All Cause'!$C110</f>
        <v>9197.1158499999983</v>
      </c>
      <c r="D7" s="5">
        <f>'[1]RSA Natural'!$C110</f>
        <v>8050.2495999999992</v>
      </c>
      <c r="E7" s="5">
        <f>'[1]RSA UnNatural'!$C110</f>
        <v>1146.86625</v>
      </c>
    </row>
    <row r="8" spans="1:5" x14ac:dyDescent="0.35">
      <c r="A8" s="3">
        <v>6</v>
      </c>
      <c r="B8" s="4">
        <f t="shared" si="0"/>
        <v>43866</v>
      </c>
      <c r="C8" s="5">
        <f>'[1]RSA All Cause'!$C111</f>
        <v>8740.2183400000013</v>
      </c>
      <c r="D8" s="5">
        <f>'[1]RSA Natural'!$C111</f>
        <v>7821.7319000000007</v>
      </c>
      <c r="E8" s="5">
        <f>'[1]RSA UnNatural'!$C111</f>
        <v>918.48644000000002</v>
      </c>
    </row>
    <row r="9" spans="1:5" x14ac:dyDescent="0.35">
      <c r="A9" s="3">
        <v>7</v>
      </c>
      <c r="B9" s="4">
        <f t="shared" si="0"/>
        <v>43873</v>
      </c>
      <c r="C9" s="5">
        <f>'[1]RSA All Cause'!$C112</f>
        <v>8613.8847100000003</v>
      </c>
      <c r="D9" s="5">
        <f>'[1]RSA Natural'!$C112</f>
        <v>7681.8602000000001</v>
      </c>
      <c r="E9" s="5">
        <f>'[1]RSA UnNatural'!$C112</f>
        <v>932.02451000000008</v>
      </c>
    </row>
    <row r="10" spans="1:5" x14ac:dyDescent="0.35">
      <c r="A10" s="3">
        <v>8</v>
      </c>
      <c r="B10" s="4">
        <f t="shared" si="0"/>
        <v>43880</v>
      </c>
      <c r="C10" s="5">
        <f>'[1]RSA All Cause'!$C113</f>
        <v>8324.7759000000005</v>
      </c>
      <c r="D10" s="5">
        <f>'[1]RSA Natural'!$C113</f>
        <v>7472.8293000000003</v>
      </c>
      <c r="E10" s="5">
        <f>'[1]RSA UnNatural'!$C113</f>
        <v>851.94659999999999</v>
      </c>
    </row>
    <row r="11" spans="1:5" x14ac:dyDescent="0.35">
      <c r="A11" s="3">
        <v>9</v>
      </c>
      <c r="B11" s="4">
        <f t="shared" si="0"/>
        <v>43887</v>
      </c>
      <c r="C11" s="5">
        <f>'[1]RSA All Cause'!$C114</f>
        <v>8739.69974</v>
      </c>
      <c r="D11" s="5">
        <f>'[1]RSA Natural'!$C114</f>
        <v>7556.375</v>
      </c>
      <c r="E11" s="5">
        <f>'[1]RSA UnNatural'!$C114</f>
        <v>1183.32474</v>
      </c>
    </row>
    <row r="12" spans="1:5" x14ac:dyDescent="0.35">
      <c r="A12" s="3">
        <v>10</v>
      </c>
      <c r="B12" s="4">
        <f t="shared" si="0"/>
        <v>43894</v>
      </c>
      <c r="C12" s="5">
        <f>'[1]RSA All Cause'!$C115</f>
        <v>9087.2567499999986</v>
      </c>
      <c r="D12" s="5">
        <f>'[1]RSA Natural'!$C115</f>
        <v>8024.360999999999</v>
      </c>
      <c r="E12" s="5">
        <f>'[1]RSA UnNatural'!$C115</f>
        <v>1062.8957499999999</v>
      </c>
    </row>
    <row r="13" spans="1:5" x14ac:dyDescent="0.35">
      <c r="A13" s="3">
        <v>11</v>
      </c>
      <c r="B13" s="4">
        <f t="shared" si="0"/>
        <v>43901</v>
      </c>
      <c r="C13" s="5">
        <f>'[1]RSA All Cause'!$C116</f>
        <v>8588.691420000001</v>
      </c>
      <c r="D13" s="5">
        <f>'[1]RSA Natural'!$C116</f>
        <v>7644.0914000000012</v>
      </c>
      <c r="E13" s="5">
        <f>'[1]RSA UnNatural'!$C116</f>
        <v>944.60001999999986</v>
      </c>
    </row>
    <row r="14" spans="1:5" x14ac:dyDescent="0.35">
      <c r="A14" s="3">
        <v>12</v>
      </c>
      <c r="B14" s="4">
        <f t="shared" si="0"/>
        <v>43908</v>
      </c>
      <c r="C14" s="5">
        <f>'[1]RSA All Cause'!$C117</f>
        <v>8436.5293220000003</v>
      </c>
      <c r="D14" s="5">
        <f>'[1]RSA Natural'!$C117</f>
        <v>7638.5871999999999</v>
      </c>
      <c r="E14" s="5">
        <f>'[1]RSA UnNatural'!$C117</f>
        <v>797.94212199999993</v>
      </c>
    </row>
    <row r="15" spans="1:5" x14ac:dyDescent="0.35">
      <c r="A15" s="3">
        <v>13</v>
      </c>
      <c r="B15" s="4">
        <f t="shared" si="0"/>
        <v>43915</v>
      </c>
      <c r="C15" s="5">
        <f>'[1]RSA All Cause'!$C118</f>
        <v>8291.9917600000008</v>
      </c>
      <c r="D15" s="5">
        <f>'[1]RSA Natural'!$C118</f>
        <v>7623.1235000000006</v>
      </c>
      <c r="E15" s="5">
        <f>'[1]RSA UnNatural'!$C118</f>
        <v>668.86825999999996</v>
      </c>
    </row>
    <row r="16" spans="1:5" x14ac:dyDescent="0.35">
      <c r="A16" s="3">
        <v>14</v>
      </c>
      <c r="B16" s="4">
        <f t="shared" si="0"/>
        <v>43922</v>
      </c>
      <c r="C16" s="5">
        <f>'[1]RSA All Cause'!$C119</f>
        <v>8119.6938</v>
      </c>
      <c r="D16" s="5">
        <f>'[1]RSA Natural'!$C119</f>
        <v>7645.0712000000003</v>
      </c>
      <c r="E16" s="5">
        <f>'[1]RSA UnNatural'!$C119</f>
        <v>474.62260000000003</v>
      </c>
    </row>
    <row r="17" spans="1:5" x14ac:dyDescent="0.35">
      <c r="A17" s="3">
        <v>15</v>
      </c>
      <c r="B17" s="4">
        <f t="shared" si="0"/>
        <v>43929</v>
      </c>
      <c r="C17" s="5">
        <f>'[1]RSA All Cause'!$C120</f>
        <v>8184.6726199999994</v>
      </c>
      <c r="D17" s="5">
        <f>'[1]RSA Natural'!$C120</f>
        <v>7735.9527999999991</v>
      </c>
      <c r="E17" s="5">
        <f>'[1]RSA UnNatural'!$C120</f>
        <v>448.71981999999997</v>
      </c>
    </row>
    <row r="18" spans="1:5" x14ac:dyDescent="0.35">
      <c r="A18" s="3">
        <v>16</v>
      </c>
      <c r="B18" s="4">
        <f t="shared" si="0"/>
        <v>43936</v>
      </c>
      <c r="C18" s="5">
        <f>'[1]RSA All Cause'!$C121</f>
        <v>7996.219454</v>
      </c>
      <c r="D18" s="5">
        <f>'[1]RSA Natural'!$C121</f>
        <v>7518.0775999999996</v>
      </c>
      <c r="E18" s="5">
        <f>'[1]RSA UnNatural'!$C121</f>
        <v>478.14185399999997</v>
      </c>
    </row>
    <row r="19" spans="1:5" x14ac:dyDescent="0.35">
      <c r="A19" s="3">
        <v>17</v>
      </c>
      <c r="B19" s="4">
        <f t="shared" si="0"/>
        <v>43943</v>
      </c>
      <c r="C19" s="5">
        <f>'[1]RSA All Cause'!$C122</f>
        <v>7634.9917620000006</v>
      </c>
      <c r="D19" s="5">
        <f>'[1]RSA Natural'!$C122</f>
        <v>7204.9725000000008</v>
      </c>
      <c r="E19" s="5">
        <f>'[1]RSA UnNatural'!$C122</f>
        <v>430.01926199999997</v>
      </c>
    </row>
    <row r="20" spans="1:5" x14ac:dyDescent="0.35">
      <c r="A20" s="3">
        <v>18</v>
      </c>
      <c r="B20" s="4">
        <f t="shared" si="0"/>
        <v>43950</v>
      </c>
      <c r="C20" s="5">
        <f>'[1]RSA All Cause'!$C123</f>
        <v>8304.8963399999993</v>
      </c>
      <c r="D20" s="5">
        <f>'[1]RSA Natural'!$C123</f>
        <v>7768.9238999999998</v>
      </c>
      <c r="E20" s="5">
        <f>'[1]RSA UnNatural'!$C123</f>
        <v>535.97244000000001</v>
      </c>
    </row>
    <row r="21" spans="1:5" x14ac:dyDescent="0.35">
      <c r="A21" s="3">
        <v>19</v>
      </c>
      <c r="B21" s="4">
        <f t="shared" si="0"/>
        <v>43957</v>
      </c>
      <c r="C21" s="5">
        <f>'[1]RSA All Cause'!$C124</f>
        <v>8472.4296000000013</v>
      </c>
      <c r="D21" s="5">
        <f>'[1]RSA Natural'!$C124</f>
        <v>7881.7363000000005</v>
      </c>
      <c r="E21" s="5">
        <f>'[1]RSA UnNatural'!$C124</f>
        <v>590.69330000000002</v>
      </c>
    </row>
    <row r="22" spans="1:5" x14ac:dyDescent="0.35">
      <c r="A22" s="3">
        <v>20</v>
      </c>
      <c r="B22" s="4">
        <f t="shared" si="0"/>
        <v>43964</v>
      </c>
      <c r="C22" s="5">
        <f>'[1]RSA All Cause'!$C125</f>
        <v>8617.0609199999999</v>
      </c>
      <c r="D22" s="5">
        <f>'[1]RSA Natural'!$C125</f>
        <v>8097.1669000000002</v>
      </c>
      <c r="E22" s="5">
        <f>'[1]RSA UnNatural'!$C125</f>
        <v>519.89401999999995</v>
      </c>
    </row>
    <row r="23" spans="1:5" x14ac:dyDescent="0.35">
      <c r="A23" s="3">
        <v>21</v>
      </c>
      <c r="B23" s="4">
        <f t="shared" si="0"/>
        <v>43971</v>
      </c>
      <c r="C23" s="5">
        <f>'[1]RSA All Cause'!$C126</f>
        <v>8793.3004089999995</v>
      </c>
      <c r="D23" s="5">
        <f>'[1]RSA Natural'!$C126</f>
        <v>8154.9781999999996</v>
      </c>
      <c r="E23" s="5">
        <f>'[1]RSA UnNatural'!$C126</f>
        <v>638.32220900000004</v>
      </c>
    </row>
    <row r="24" spans="1:5" x14ac:dyDescent="0.35">
      <c r="A24" s="3">
        <v>22</v>
      </c>
      <c r="B24" s="4">
        <f t="shared" si="0"/>
        <v>43978</v>
      </c>
      <c r="C24" s="5">
        <f>'[1]RSA All Cause'!$C127</f>
        <v>9890.4164399999991</v>
      </c>
      <c r="D24" s="5">
        <f>'[1]RSA Natural'!$C127</f>
        <v>9069.1099999999988</v>
      </c>
      <c r="E24" s="5">
        <f>'[1]RSA UnNatural'!$C127</f>
        <v>821.30644000000007</v>
      </c>
    </row>
    <row r="25" spans="1:5" x14ac:dyDescent="0.35">
      <c r="A25" s="3">
        <v>23</v>
      </c>
      <c r="B25" s="4">
        <f t="shared" si="0"/>
        <v>43985</v>
      </c>
      <c r="C25" s="5">
        <f>'[1]RSA All Cause'!$C128</f>
        <v>10178.044549999999</v>
      </c>
      <c r="D25" s="5">
        <f>'[1]RSA Natural'!$C128</f>
        <v>9101.9493999999995</v>
      </c>
      <c r="E25" s="5">
        <f>'[1]RSA UnNatural'!$C128</f>
        <v>1076.0951500000001</v>
      </c>
    </row>
    <row r="26" spans="1:5" x14ac:dyDescent="0.35">
      <c r="A26" s="3">
        <v>24</v>
      </c>
      <c r="B26" s="4">
        <f t="shared" si="0"/>
        <v>43992</v>
      </c>
      <c r="C26" s="5">
        <f>'[1]RSA All Cause'!$C129</f>
        <v>11081.337439999999</v>
      </c>
      <c r="D26" s="5">
        <f>'[1]RSA Natural'!$C129</f>
        <v>10169.3537</v>
      </c>
      <c r="E26" s="5">
        <f>'[1]RSA UnNatural'!$C129</f>
        <v>911.98374000000013</v>
      </c>
    </row>
    <row r="27" spans="1:5" x14ac:dyDescent="0.35">
      <c r="A27" s="3">
        <v>25</v>
      </c>
      <c r="B27" s="4">
        <f t="shared" si="0"/>
        <v>43999</v>
      </c>
      <c r="C27" s="5">
        <f>'[1]RSA All Cause'!$C130</f>
        <v>12057.211780000001</v>
      </c>
      <c r="D27" s="5">
        <f>'[1]RSA Natural'!$C130</f>
        <v>11124.675300000001</v>
      </c>
      <c r="E27" s="5">
        <f>'[1]RSA UnNatural'!$C130</f>
        <v>932.5364800000001</v>
      </c>
    </row>
    <row r="28" spans="1:5" x14ac:dyDescent="0.35">
      <c r="A28" s="3">
        <v>26</v>
      </c>
      <c r="B28" s="4">
        <v>44006</v>
      </c>
      <c r="C28" s="5">
        <f>'[1]RSA All Cause'!$C131</f>
        <v>12633.81877</v>
      </c>
      <c r="D28" s="5">
        <f>'[1]RSA Natural'!$C131</f>
        <v>11710.1144</v>
      </c>
      <c r="E28" s="5">
        <f>'[1]RSA UnNatural'!$C131</f>
        <v>923.70436999999993</v>
      </c>
    </row>
    <row r="29" spans="1:5" x14ac:dyDescent="0.35">
      <c r="A29" s="3">
        <v>27</v>
      </c>
      <c r="B29" s="4">
        <v>44013</v>
      </c>
      <c r="C29" s="5">
        <f>'[1]RSA All Cause'!$C132</f>
        <v>13939.775519999999</v>
      </c>
      <c r="D29" s="5">
        <f>'[1]RSA Natural'!$C132</f>
        <v>12975.546199999999</v>
      </c>
      <c r="E29" s="5">
        <f>'[1]RSA UnNatural'!$C132</f>
        <v>964.22932000000003</v>
      </c>
    </row>
    <row r="30" spans="1:5" x14ac:dyDescent="0.35">
      <c r="A30" s="3">
        <v>28</v>
      </c>
      <c r="B30" s="4">
        <v>44020</v>
      </c>
      <c r="C30" s="5">
        <f>'[1]RSA All Cause'!$C133</f>
        <v>15088.121949999999</v>
      </c>
      <c r="D30" s="5">
        <f>'[1]RSA Natural'!$C133</f>
        <v>14234.655299999999</v>
      </c>
      <c r="E30" s="5">
        <f>'[1]RSA UnNatural'!$C133</f>
        <v>853.46664999999996</v>
      </c>
    </row>
    <row r="31" spans="1:5" x14ac:dyDescent="0.35">
      <c r="A31" s="3">
        <v>29</v>
      </c>
      <c r="B31" s="4">
        <v>44027</v>
      </c>
      <c r="C31" s="5">
        <f>'[1]RSA All Cause'!$C134</f>
        <v>16369.876609999999</v>
      </c>
      <c r="D31" s="5">
        <f>'[1]RSA Natural'!$C134</f>
        <v>15566.929599999999</v>
      </c>
      <c r="E31" s="5">
        <f>'[1]RSA UnNatural'!$C134</f>
        <v>802.94700999999998</v>
      </c>
    </row>
    <row r="32" spans="1:5" x14ac:dyDescent="0.35">
      <c r="A32" s="3">
        <v>30</v>
      </c>
      <c r="B32" s="4">
        <v>44034</v>
      </c>
      <c r="C32" s="5">
        <f>'[1]RSA All Cause'!$C135</f>
        <v>15340.308590000001</v>
      </c>
      <c r="D32" s="5">
        <f>'[1]RSA Natural'!$C135</f>
        <v>14557.8745</v>
      </c>
      <c r="E32" s="5">
        <f>'[1]RSA UnNatural'!$C135</f>
        <v>782.43408999999997</v>
      </c>
    </row>
    <row r="33" spans="1:7" x14ac:dyDescent="0.35">
      <c r="A33" s="3">
        <v>31</v>
      </c>
      <c r="B33" s="4">
        <v>44041</v>
      </c>
      <c r="C33" s="5">
        <f>'[1]RSA All Cause'!$C136</f>
        <v>14280.44457</v>
      </c>
      <c r="D33" s="5">
        <f>'[1]RSA Natural'!$C136</f>
        <v>13503.3024</v>
      </c>
      <c r="E33" s="5">
        <f>'[1]RSA UnNatural'!$C136</f>
        <v>777.14217000000008</v>
      </c>
    </row>
    <row r="34" spans="1:7" x14ac:dyDescent="0.35">
      <c r="A34" s="3">
        <v>32</v>
      </c>
      <c r="B34" s="4">
        <v>44048</v>
      </c>
      <c r="C34" s="5">
        <f>'[1]RSA All Cause'!$C137</f>
        <v>12889.58540783171</v>
      </c>
      <c r="D34" s="5">
        <f>'[1]RSA Natural'!$C137</f>
        <v>12112.873471892975</v>
      </c>
      <c r="E34" s="5">
        <f>'[1]RSA UnNatural'!$C137</f>
        <v>776.71193593873511</v>
      </c>
    </row>
    <row r="35" spans="1:7" x14ac:dyDescent="0.35">
      <c r="A35" s="49" t="s">
        <v>46</v>
      </c>
      <c r="B35" s="49"/>
      <c r="C35" s="30">
        <f>SUM(C3:C34)</f>
        <v>323183.19247483165</v>
      </c>
      <c r="D35" s="30">
        <f t="shared" ref="D35:E35" si="1">SUM(D3:D34)</f>
        <v>297188.986971893</v>
      </c>
      <c r="E35" s="30">
        <f t="shared" si="1"/>
        <v>25994.20550293873</v>
      </c>
    </row>
    <row r="36" spans="1:7" x14ac:dyDescent="0.35">
      <c r="A36" s="16"/>
      <c r="B36" s="16"/>
      <c r="C36" s="19"/>
      <c r="D36" s="20"/>
      <c r="E36" s="20"/>
    </row>
    <row r="37" spans="1:7" x14ac:dyDescent="0.35">
      <c r="A37" s="21" t="s">
        <v>26</v>
      </c>
      <c r="B37" s="17"/>
      <c r="C37" s="18"/>
      <c r="D37" s="15"/>
      <c r="E37" s="15"/>
    </row>
    <row r="38" spans="1:7" x14ac:dyDescent="0.35">
      <c r="A38" s="22" t="s">
        <v>47</v>
      </c>
      <c r="B38" s="23"/>
      <c r="C38" s="31">
        <f>[1]Tables!$D$6</f>
        <v>36586.999300722411</v>
      </c>
      <c r="D38" s="24"/>
      <c r="E38" s="25"/>
      <c r="F38" s="26"/>
      <c r="G38" s="26"/>
    </row>
    <row r="39" spans="1:7" x14ac:dyDescent="0.35">
      <c r="A39" s="21" t="s">
        <v>24</v>
      </c>
      <c r="B39" s="27"/>
      <c r="C39" s="28"/>
      <c r="D39" s="26"/>
      <c r="E39" s="26"/>
      <c r="F39" s="26"/>
      <c r="G39" s="26"/>
    </row>
    <row r="40" spans="1:7" x14ac:dyDescent="0.35">
      <c r="A40" s="22" t="s">
        <v>48</v>
      </c>
      <c r="B40" s="23"/>
      <c r="C40" s="31">
        <f>[1]Tables!$G$6</f>
        <v>30460.137466947974</v>
      </c>
      <c r="D40" s="26"/>
      <c r="E40" s="29"/>
      <c r="F40" s="26"/>
      <c r="G40" s="26"/>
    </row>
    <row r="41" spans="1:7" x14ac:dyDescent="0.35">
      <c r="E41" s="1"/>
    </row>
    <row r="42" spans="1:7" x14ac:dyDescent="0.35">
      <c r="E42" s="1"/>
    </row>
    <row r="43" spans="1:7" x14ac:dyDescent="0.35">
      <c r="E43" s="1"/>
    </row>
    <row r="44" spans="1:7" x14ac:dyDescent="0.35">
      <c r="E44" s="1"/>
    </row>
    <row r="45" spans="1:7" x14ac:dyDescent="0.35">
      <c r="E45" s="1"/>
    </row>
    <row r="46" spans="1:7" x14ac:dyDescent="0.35">
      <c r="E46" s="1"/>
    </row>
    <row r="47" spans="1:7" x14ac:dyDescent="0.35">
      <c r="E47" s="1"/>
    </row>
    <row r="48" spans="1:7" x14ac:dyDescent="0.35">
      <c r="E48" s="1"/>
    </row>
    <row r="49" spans="5:5" x14ac:dyDescent="0.35">
      <c r="E49" s="1"/>
    </row>
    <row r="50" spans="5:5" x14ac:dyDescent="0.35">
      <c r="E50" s="1"/>
    </row>
    <row r="51" spans="5:5" x14ac:dyDescent="0.35">
      <c r="E51" s="1"/>
    </row>
    <row r="52" spans="5:5" x14ac:dyDescent="0.35">
      <c r="E52" s="1"/>
    </row>
    <row r="53" spans="5:5" x14ac:dyDescent="0.35">
      <c r="E53" s="1"/>
    </row>
    <row r="54" spans="5:5" x14ac:dyDescent="0.35">
      <c r="E54" s="1"/>
    </row>
    <row r="55" spans="5:5" x14ac:dyDescent="0.35">
      <c r="E55" s="1"/>
    </row>
    <row r="56" spans="5:5" x14ac:dyDescent="0.35">
      <c r="E56" s="1"/>
    </row>
    <row r="57" spans="5:5" x14ac:dyDescent="0.35">
      <c r="E57" s="1"/>
    </row>
    <row r="58" spans="5:5" x14ac:dyDescent="0.35">
      <c r="E58" s="1"/>
    </row>
    <row r="59" spans="5:5" x14ac:dyDescent="0.35">
      <c r="E59" s="1"/>
    </row>
    <row r="60" spans="5:5" x14ac:dyDescent="0.35">
      <c r="E60" s="1"/>
    </row>
    <row r="61" spans="5:5" x14ac:dyDescent="0.35">
      <c r="E61" s="1"/>
    </row>
    <row r="62" spans="5:5" x14ac:dyDescent="0.35">
      <c r="E62" s="1"/>
    </row>
    <row r="63" spans="5:5" x14ac:dyDescent="0.35">
      <c r="E63" s="1"/>
    </row>
    <row r="64" spans="5:5" x14ac:dyDescent="0.35">
      <c r="E64" s="1"/>
    </row>
    <row r="65" spans="5:5" x14ac:dyDescent="0.35">
      <c r="E65" s="1"/>
    </row>
    <row r="67" spans="5:5" x14ac:dyDescent="0.35">
      <c r="E67" s="1"/>
    </row>
  </sheetData>
  <mergeCells count="3">
    <mergeCell ref="C1:E1"/>
    <mergeCell ref="A1:B2"/>
    <mergeCell ref="A35:B35"/>
  </mergeCells>
  <pageMargins left="0.7" right="0.7" top="0.75" bottom="0.75" header="0.3" footer="0.3"/>
  <pageSetup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5152AD-B9B1-46D6-AB21-D317FED065AD}">
  <dimension ref="A1:L37"/>
  <sheetViews>
    <sheetView workbookViewId="0">
      <pane ySplit="2" topLeftCell="A3" activePane="bottomLeft" state="frozen"/>
      <selection pane="bottomLeft" activeCell="A3" sqref="A3"/>
    </sheetView>
  </sheetViews>
  <sheetFormatPr defaultRowHeight="14.5" x14ac:dyDescent="0.35"/>
  <cols>
    <col min="1" max="1" width="5" customWidth="1"/>
    <col min="2" max="2" width="12.08984375" customWidth="1"/>
    <col min="3" max="3" width="10.453125" customWidth="1"/>
    <col min="4" max="4" width="11.54296875" customWidth="1"/>
    <col min="5" max="5" width="11.08984375" customWidth="1"/>
    <col min="6" max="6" width="9.81640625" customWidth="1"/>
    <col min="8" max="8" width="11.453125" customWidth="1"/>
    <col min="9" max="9" width="10.36328125" customWidth="1"/>
    <col min="10" max="10" width="10" customWidth="1"/>
    <col min="11" max="11" width="10.1796875" customWidth="1"/>
    <col min="12" max="12" width="11.08984375" customWidth="1"/>
  </cols>
  <sheetData>
    <row r="1" spans="1:12" ht="17.399999999999999" customHeight="1" x14ac:dyDescent="0.35">
      <c r="A1" s="45" t="s">
        <v>25</v>
      </c>
      <c r="B1" s="46"/>
      <c r="C1" s="52" t="s">
        <v>19</v>
      </c>
      <c r="D1" s="53"/>
      <c r="E1" s="53"/>
      <c r="F1" s="53"/>
      <c r="G1" s="53"/>
      <c r="H1" s="53"/>
      <c r="I1" s="53"/>
      <c r="J1" s="53"/>
      <c r="K1" s="53"/>
      <c r="L1" s="53"/>
    </row>
    <row r="2" spans="1:12" ht="25.75" customHeight="1" x14ac:dyDescent="0.35">
      <c r="A2" s="47"/>
      <c r="B2" s="48"/>
      <c r="C2" s="9" t="s">
        <v>9</v>
      </c>
      <c r="D2" s="9" t="s">
        <v>10</v>
      </c>
      <c r="E2" s="9" t="s">
        <v>11</v>
      </c>
      <c r="F2" s="9" t="s">
        <v>12</v>
      </c>
      <c r="G2" s="9" t="s">
        <v>13</v>
      </c>
      <c r="H2" s="9" t="s">
        <v>14</v>
      </c>
      <c r="I2" s="9" t="s">
        <v>15</v>
      </c>
      <c r="J2" s="9" t="s">
        <v>16</v>
      </c>
      <c r="K2" s="9" t="s">
        <v>17</v>
      </c>
      <c r="L2" s="9" t="s">
        <v>18</v>
      </c>
    </row>
    <row r="3" spans="1:12" x14ac:dyDescent="0.35">
      <c r="A3" s="3">
        <v>1</v>
      </c>
      <c r="B3" s="4">
        <v>43831</v>
      </c>
      <c r="C3" s="5">
        <v>1625.6578999999999</v>
      </c>
      <c r="D3" s="5">
        <v>470.05326000000002</v>
      </c>
      <c r="E3" s="5">
        <v>1319.8889999999999</v>
      </c>
      <c r="F3" s="5">
        <v>1627.7646</v>
      </c>
      <c r="G3" s="5">
        <v>1161.472</v>
      </c>
      <c r="H3" s="5">
        <v>813.71496999999999</v>
      </c>
      <c r="I3" s="5">
        <v>273.35879</v>
      </c>
      <c r="J3" s="5">
        <v>585.86798999999996</v>
      </c>
      <c r="K3" s="5">
        <v>784.00028999999995</v>
      </c>
      <c r="L3" s="5">
        <v>8661.7780000000002</v>
      </c>
    </row>
    <row r="4" spans="1:12" x14ac:dyDescent="0.35">
      <c r="A4" s="6">
        <v>2</v>
      </c>
      <c r="B4" s="7">
        <f t="shared" ref="B4:B27" si="0">B3+7</f>
        <v>43838</v>
      </c>
      <c r="C4" s="8">
        <v>1313.5340000000001</v>
      </c>
      <c r="D4" s="8">
        <v>440.28854000000001</v>
      </c>
      <c r="E4" s="8">
        <v>1299.8530000000001</v>
      </c>
      <c r="F4" s="8">
        <v>1557.2180000000001</v>
      </c>
      <c r="G4" s="8">
        <v>1017.1369999999999</v>
      </c>
      <c r="H4" s="8">
        <v>691.03431999999998</v>
      </c>
      <c r="I4" s="8">
        <v>220.63284999999999</v>
      </c>
      <c r="J4" s="8">
        <v>559.57276000000002</v>
      </c>
      <c r="K4" s="8">
        <v>795.61522000000002</v>
      </c>
      <c r="L4" s="5">
        <v>7894.8860000000004</v>
      </c>
    </row>
    <row r="5" spans="1:12" x14ac:dyDescent="0.35">
      <c r="A5" s="3">
        <v>3</v>
      </c>
      <c r="B5" s="4">
        <f t="shared" si="0"/>
        <v>43845</v>
      </c>
      <c r="C5" s="5">
        <v>1295.6310000000001</v>
      </c>
      <c r="D5" s="5">
        <v>422.59440999999998</v>
      </c>
      <c r="E5" s="5">
        <v>1195.4290000000001</v>
      </c>
      <c r="F5" s="5">
        <v>1515.59</v>
      </c>
      <c r="G5" s="5">
        <v>870.05296999999996</v>
      </c>
      <c r="H5" s="5">
        <v>657.94516999999996</v>
      </c>
      <c r="I5" s="5">
        <v>272.60728999999998</v>
      </c>
      <c r="J5" s="5">
        <v>528.47541999999999</v>
      </c>
      <c r="K5" s="5">
        <v>764.98631</v>
      </c>
      <c r="L5" s="5">
        <v>7523.3109999999997</v>
      </c>
    </row>
    <row r="6" spans="1:12" x14ac:dyDescent="0.35">
      <c r="A6" s="3">
        <v>4</v>
      </c>
      <c r="B6" s="4">
        <f t="shared" si="0"/>
        <v>43852</v>
      </c>
      <c r="C6" s="5">
        <v>1115.8977</v>
      </c>
      <c r="D6" s="5">
        <v>404.33276999999998</v>
      </c>
      <c r="E6" s="5">
        <v>1267.2570000000001</v>
      </c>
      <c r="F6" s="5">
        <v>1493.4870000000001</v>
      </c>
      <c r="G6" s="5">
        <v>934.33942000000002</v>
      </c>
      <c r="H6" s="5">
        <v>698.79539</v>
      </c>
      <c r="I6" s="5">
        <v>200.08001999999999</v>
      </c>
      <c r="J6" s="5">
        <v>520.14761999999996</v>
      </c>
      <c r="K6" s="5">
        <v>819.96176700000001</v>
      </c>
      <c r="L6" s="5">
        <v>7454.2979999999998</v>
      </c>
    </row>
    <row r="7" spans="1:12" x14ac:dyDescent="0.35">
      <c r="A7" s="3">
        <v>5</v>
      </c>
      <c r="B7" s="4">
        <f t="shared" si="0"/>
        <v>43859</v>
      </c>
      <c r="C7" s="5">
        <v>1440.5060000000001</v>
      </c>
      <c r="D7" s="5">
        <v>445.61052999999998</v>
      </c>
      <c r="E7" s="5">
        <v>1302.8217</v>
      </c>
      <c r="F7" s="5">
        <v>1507.586</v>
      </c>
      <c r="G7" s="5">
        <v>1050.729</v>
      </c>
      <c r="H7" s="5">
        <v>653.82502999999997</v>
      </c>
      <c r="I7" s="5">
        <v>264.71697</v>
      </c>
      <c r="J7" s="5">
        <v>528.37377000000004</v>
      </c>
      <c r="K7" s="5">
        <v>849.27110000000005</v>
      </c>
      <c r="L7" s="5">
        <v>8043.44</v>
      </c>
    </row>
    <row r="8" spans="1:12" x14ac:dyDescent="0.35">
      <c r="A8" s="3">
        <v>6</v>
      </c>
      <c r="B8" s="4">
        <f t="shared" si="0"/>
        <v>43866</v>
      </c>
      <c r="C8" s="5">
        <v>1292.9915000000001</v>
      </c>
      <c r="D8" s="5">
        <v>483.70814799999999</v>
      </c>
      <c r="E8" s="5">
        <v>1231.934</v>
      </c>
      <c r="F8" s="5">
        <v>1541.423</v>
      </c>
      <c r="G8" s="5">
        <v>993.42575999999997</v>
      </c>
      <c r="H8" s="5">
        <v>696.00331000000006</v>
      </c>
      <c r="I8" s="5">
        <v>237.51351</v>
      </c>
      <c r="J8" s="5">
        <v>545.84811000000002</v>
      </c>
      <c r="K8" s="5">
        <v>796.15049999999997</v>
      </c>
      <c r="L8" s="5">
        <v>7818.9970000000003</v>
      </c>
    </row>
    <row r="9" spans="1:12" x14ac:dyDescent="0.35">
      <c r="A9" s="3">
        <v>7</v>
      </c>
      <c r="B9" s="4">
        <f t="shared" si="0"/>
        <v>43873</v>
      </c>
      <c r="C9" s="5">
        <v>1178.1389999999999</v>
      </c>
      <c r="D9" s="5">
        <v>459.86237</v>
      </c>
      <c r="E9" s="5">
        <v>1238.2739999999999</v>
      </c>
      <c r="F9" s="5">
        <v>1558.8230000000001</v>
      </c>
      <c r="G9" s="5">
        <v>984.31494999999995</v>
      </c>
      <c r="H9" s="5">
        <v>675.30484999999999</v>
      </c>
      <c r="I9" s="5">
        <v>207.73955000000001</v>
      </c>
      <c r="J9" s="5">
        <v>596.63178000000005</v>
      </c>
      <c r="K9" s="5">
        <v>773.63652999999999</v>
      </c>
      <c r="L9" s="5">
        <v>7672.7259999999997</v>
      </c>
    </row>
    <row r="10" spans="1:12" x14ac:dyDescent="0.35">
      <c r="A10" s="3">
        <v>8</v>
      </c>
      <c r="B10" s="4">
        <f t="shared" si="0"/>
        <v>43880</v>
      </c>
      <c r="C10" s="5">
        <v>1180.9169999999999</v>
      </c>
      <c r="D10" s="5">
        <v>444.35631000000001</v>
      </c>
      <c r="E10" s="5">
        <v>1299.49</v>
      </c>
      <c r="F10" s="5">
        <v>1440.53</v>
      </c>
      <c r="G10" s="5">
        <v>939.17098999999996</v>
      </c>
      <c r="H10" s="5">
        <v>651.01909999999998</v>
      </c>
      <c r="I10" s="5">
        <v>220.64787999999999</v>
      </c>
      <c r="J10" s="5">
        <v>552.02561000000003</v>
      </c>
      <c r="K10" s="5">
        <v>741.20498999999995</v>
      </c>
      <c r="L10" s="5">
        <v>7469.3609999999999</v>
      </c>
    </row>
    <row r="11" spans="1:12" x14ac:dyDescent="0.35">
      <c r="A11" s="3">
        <v>9</v>
      </c>
      <c r="B11" s="4">
        <f t="shared" si="0"/>
        <v>43887</v>
      </c>
      <c r="C11" s="5">
        <v>1223.867</v>
      </c>
      <c r="D11" s="5">
        <v>438.52215000000001</v>
      </c>
      <c r="E11" s="5">
        <v>1287.528</v>
      </c>
      <c r="F11" s="5">
        <v>1461.539</v>
      </c>
      <c r="G11" s="5">
        <v>953.04336000000001</v>
      </c>
      <c r="H11" s="5">
        <v>716.43602999999996</v>
      </c>
      <c r="I11" s="5">
        <v>199.95426</v>
      </c>
      <c r="J11" s="5">
        <v>506.42196999999999</v>
      </c>
      <c r="K11" s="5">
        <v>762.02850999999998</v>
      </c>
      <c r="L11" s="5">
        <v>7549.34</v>
      </c>
    </row>
    <row r="12" spans="1:12" x14ac:dyDescent="0.35">
      <c r="A12" s="3">
        <v>10</v>
      </c>
      <c r="B12" s="4">
        <f t="shared" si="0"/>
        <v>43894</v>
      </c>
      <c r="C12" s="5">
        <v>1334.3242</v>
      </c>
      <c r="D12" s="5">
        <v>462.69314000000003</v>
      </c>
      <c r="E12" s="5">
        <v>1307.6220000000001</v>
      </c>
      <c r="F12" s="5">
        <v>1511.1769999999999</v>
      </c>
      <c r="G12" s="5">
        <v>1074.0590999999999</v>
      </c>
      <c r="H12" s="5">
        <v>722.75086499999998</v>
      </c>
      <c r="I12" s="5">
        <v>259.59375999999997</v>
      </c>
      <c r="J12" s="5">
        <v>558.52130999999997</v>
      </c>
      <c r="K12" s="5">
        <v>789.81524999999999</v>
      </c>
      <c r="L12" s="5">
        <v>8020.5559999999996</v>
      </c>
    </row>
    <row r="13" spans="1:12" x14ac:dyDescent="0.35">
      <c r="A13" s="3">
        <v>11</v>
      </c>
      <c r="B13" s="4">
        <f t="shared" si="0"/>
        <v>43901</v>
      </c>
      <c r="C13" s="5">
        <v>1125.8920000000001</v>
      </c>
      <c r="D13" s="5">
        <v>416.79979800000001</v>
      </c>
      <c r="E13" s="5">
        <v>1333.204</v>
      </c>
      <c r="F13" s="5">
        <v>1493.684</v>
      </c>
      <c r="G13" s="5">
        <v>979.94420000000002</v>
      </c>
      <c r="H13" s="5">
        <v>669.21064000000001</v>
      </c>
      <c r="I13" s="5">
        <v>226.55002999999999</v>
      </c>
      <c r="J13" s="5">
        <v>596.70399999999995</v>
      </c>
      <c r="K13" s="5">
        <v>792.04641000000004</v>
      </c>
      <c r="L13" s="5">
        <v>7634.0349999999999</v>
      </c>
    </row>
    <row r="14" spans="1:12" x14ac:dyDescent="0.35">
      <c r="A14" s="3">
        <v>12</v>
      </c>
      <c r="B14" s="4">
        <f t="shared" si="0"/>
        <v>43908</v>
      </c>
      <c r="C14" s="5">
        <v>1225.914</v>
      </c>
      <c r="D14" s="5">
        <v>464.66296</v>
      </c>
      <c r="E14" s="5">
        <v>1308.7629999999999</v>
      </c>
      <c r="F14" s="5">
        <v>1490.2771</v>
      </c>
      <c r="G14" s="5">
        <v>994.08334000000002</v>
      </c>
      <c r="H14" s="5">
        <v>644.81718000000001</v>
      </c>
      <c r="I14" s="5">
        <v>217.00328999999999</v>
      </c>
      <c r="J14" s="5">
        <v>508.04871000000003</v>
      </c>
      <c r="K14" s="5">
        <v>776.05358000000001</v>
      </c>
      <c r="L14" s="5">
        <v>7629.6229999999996</v>
      </c>
    </row>
    <row r="15" spans="1:12" x14ac:dyDescent="0.35">
      <c r="A15" s="3">
        <v>13</v>
      </c>
      <c r="B15" s="4">
        <f t="shared" si="0"/>
        <v>43915</v>
      </c>
      <c r="C15" s="5">
        <v>1257.7204999999999</v>
      </c>
      <c r="D15" s="5">
        <v>467.20920000000001</v>
      </c>
      <c r="E15" s="5">
        <v>1212.0730000000001</v>
      </c>
      <c r="F15" s="5">
        <v>1499.5619999999999</v>
      </c>
      <c r="G15" s="5">
        <v>919.50046999999995</v>
      </c>
      <c r="H15" s="5">
        <v>754.19713000000002</v>
      </c>
      <c r="I15" s="5">
        <v>212.94784000000001</v>
      </c>
      <c r="J15" s="5">
        <v>517.45416999999998</v>
      </c>
      <c r="K15" s="5">
        <v>775.50142000000005</v>
      </c>
      <c r="L15" s="5">
        <v>7616.1660000000002</v>
      </c>
    </row>
    <row r="16" spans="1:12" x14ac:dyDescent="0.35">
      <c r="A16" s="3">
        <v>14</v>
      </c>
      <c r="B16" s="4">
        <f t="shared" si="0"/>
        <v>43922</v>
      </c>
      <c r="C16" s="5">
        <v>1183.3820000000001</v>
      </c>
      <c r="D16" s="5">
        <v>454.75549999999998</v>
      </c>
      <c r="E16" s="5">
        <v>1308.3920000000001</v>
      </c>
      <c r="F16" s="5">
        <v>1429.9718</v>
      </c>
      <c r="G16" s="5">
        <v>969.64410999999996</v>
      </c>
      <c r="H16" s="5">
        <v>742.20195999999999</v>
      </c>
      <c r="I16" s="5">
        <v>210.00317999999999</v>
      </c>
      <c r="J16" s="5">
        <v>532.74491999999998</v>
      </c>
      <c r="K16" s="5">
        <v>810.18086600000004</v>
      </c>
      <c r="L16" s="5">
        <v>7641.2759999999998</v>
      </c>
    </row>
    <row r="17" spans="1:12" x14ac:dyDescent="0.35">
      <c r="A17" s="3">
        <v>15</v>
      </c>
      <c r="B17" s="4">
        <f t="shared" si="0"/>
        <v>43929</v>
      </c>
      <c r="C17" s="5">
        <v>1244.6389999999999</v>
      </c>
      <c r="D17" s="5">
        <v>455.95184</v>
      </c>
      <c r="E17" s="5">
        <v>1295.3389999999999</v>
      </c>
      <c r="F17" s="5">
        <v>1424.6110000000001</v>
      </c>
      <c r="G17" s="5">
        <v>1009.409</v>
      </c>
      <c r="H17" s="5">
        <v>738.56363999999996</v>
      </c>
      <c r="I17" s="5">
        <v>213.27190999999999</v>
      </c>
      <c r="J17" s="5">
        <v>555.68681000000004</v>
      </c>
      <c r="K17" s="5">
        <v>790.23017000000004</v>
      </c>
      <c r="L17" s="5">
        <v>7727.7020000000002</v>
      </c>
    </row>
    <row r="18" spans="1:12" x14ac:dyDescent="0.35">
      <c r="A18" s="3">
        <v>16</v>
      </c>
      <c r="B18" s="4">
        <f t="shared" si="0"/>
        <v>43936</v>
      </c>
      <c r="C18" s="5">
        <v>1247.5129999999999</v>
      </c>
      <c r="D18" s="5">
        <v>430.038094</v>
      </c>
      <c r="E18" s="5">
        <v>1249.181</v>
      </c>
      <c r="F18" s="5">
        <v>1462.5291999999999</v>
      </c>
      <c r="G18" s="5">
        <v>896.28221699999995</v>
      </c>
      <c r="H18" s="5">
        <v>664.82376999999997</v>
      </c>
      <c r="I18" s="5">
        <v>232.23204999999999</v>
      </c>
      <c r="J18" s="5">
        <v>576.29933000000005</v>
      </c>
      <c r="K18" s="5">
        <v>757.21216000000004</v>
      </c>
      <c r="L18" s="5">
        <v>7516.1109999999999</v>
      </c>
    </row>
    <row r="19" spans="1:12" x14ac:dyDescent="0.35">
      <c r="A19" s="3">
        <v>17</v>
      </c>
      <c r="B19" s="4">
        <f t="shared" si="0"/>
        <v>43943</v>
      </c>
      <c r="C19" s="5">
        <v>1224.7539999999999</v>
      </c>
      <c r="D19" s="5">
        <v>414.75272999999999</v>
      </c>
      <c r="E19" s="5">
        <v>1172.4739999999999</v>
      </c>
      <c r="F19" s="5">
        <v>1312.1379999999999</v>
      </c>
      <c r="G19" s="5">
        <v>932.36917400000004</v>
      </c>
      <c r="H19" s="5">
        <v>655.08811000000003</v>
      </c>
      <c r="I19" s="5">
        <v>168.41633999999999</v>
      </c>
      <c r="J19" s="5">
        <v>518.55574000000001</v>
      </c>
      <c r="K19" s="5">
        <v>801.02692000000002</v>
      </c>
      <c r="L19" s="5">
        <v>7199.5739999999996</v>
      </c>
    </row>
    <row r="20" spans="1:12" x14ac:dyDescent="0.35">
      <c r="A20" s="3">
        <v>18</v>
      </c>
      <c r="B20" s="4">
        <f t="shared" si="0"/>
        <v>43950</v>
      </c>
      <c r="C20" s="5">
        <v>1186.3620000000001</v>
      </c>
      <c r="D20" s="5">
        <v>470.56691000000001</v>
      </c>
      <c r="E20" s="5">
        <v>1373.242</v>
      </c>
      <c r="F20" s="5">
        <v>1465.431</v>
      </c>
      <c r="G20" s="5">
        <v>951.38616999999999</v>
      </c>
      <c r="H20" s="5">
        <v>733.66448000000003</v>
      </c>
      <c r="I20" s="5">
        <v>242.96702999999999</v>
      </c>
      <c r="J20" s="5">
        <v>556.17271000000005</v>
      </c>
      <c r="K20" s="5">
        <v>781.31356000000005</v>
      </c>
      <c r="L20" s="5">
        <v>7761.1049999999996</v>
      </c>
    </row>
    <row r="21" spans="1:12" x14ac:dyDescent="0.35">
      <c r="A21" s="3">
        <v>19</v>
      </c>
      <c r="B21" s="4">
        <f t="shared" si="0"/>
        <v>43957</v>
      </c>
      <c r="C21" s="5">
        <f>[1]EC!$C124</f>
        <v>1289.94</v>
      </c>
      <c r="D21" s="5">
        <f>[1]FS!$C124</f>
        <v>459.9196</v>
      </c>
      <c r="E21" s="5">
        <f>[1]GT!$C124</f>
        <v>1353.53</v>
      </c>
      <c r="F21" s="5">
        <f>[1]KZN!$C124</f>
        <v>1460.93</v>
      </c>
      <c r="G21" s="5">
        <f>[1]LM!$C124</f>
        <v>990.76750000000004</v>
      </c>
      <c r="H21" s="5">
        <f>[1]MP!$C124</f>
        <v>715.94090000000006</v>
      </c>
      <c r="I21" s="5">
        <f>[1]NC!$C124</f>
        <v>229.1687</v>
      </c>
      <c r="J21" s="5">
        <f>[1]NW!$C124</f>
        <v>541.56849999999997</v>
      </c>
      <c r="K21" s="5">
        <f>[1]WC!$C124</f>
        <v>839.97109999999998</v>
      </c>
      <c r="L21" s="5">
        <f>'[1]RSA Natural'!$C124</f>
        <v>7881.7363000000005</v>
      </c>
    </row>
    <row r="22" spans="1:12" x14ac:dyDescent="0.35">
      <c r="A22" s="3">
        <v>20</v>
      </c>
      <c r="B22" s="4">
        <f t="shared" si="0"/>
        <v>43964</v>
      </c>
      <c r="C22" s="5">
        <f>[1]EC!$C125</f>
        <v>1295.0999999999999</v>
      </c>
      <c r="D22" s="5">
        <f>[1]FS!$C125</f>
        <v>478.82580000000002</v>
      </c>
      <c r="E22" s="5">
        <f>[1]GT!$C125</f>
        <v>1352.18</v>
      </c>
      <c r="F22" s="5">
        <f>[1]KZN!$C125</f>
        <v>1459.06</v>
      </c>
      <c r="G22" s="5">
        <f>[1]LM!$C125</f>
        <v>1004.54</v>
      </c>
      <c r="H22" s="5">
        <f>[1]MP!$C125</f>
        <v>743.11360000000002</v>
      </c>
      <c r="I22" s="5">
        <f>[1]NC!$C125</f>
        <v>214.54259999999999</v>
      </c>
      <c r="J22" s="5">
        <f>[1]NW!$C125</f>
        <v>581.78189999999995</v>
      </c>
      <c r="K22" s="5">
        <f>[1]WC!$C125</f>
        <v>968.02300000000002</v>
      </c>
      <c r="L22" s="5">
        <f>'[1]RSA Natural'!$C125</f>
        <v>8097.1669000000002</v>
      </c>
    </row>
    <row r="23" spans="1:12" x14ac:dyDescent="0.35">
      <c r="A23" s="3">
        <v>21</v>
      </c>
      <c r="B23" s="4">
        <f t="shared" si="0"/>
        <v>43971</v>
      </c>
      <c r="C23" s="5">
        <f>[1]EC!$C126</f>
        <v>1411.17</v>
      </c>
      <c r="D23" s="5">
        <f>[1]FS!$C126</f>
        <v>455.95670000000001</v>
      </c>
      <c r="E23" s="5">
        <f>[1]GT!$C126</f>
        <v>1406.51</v>
      </c>
      <c r="F23" s="5">
        <f>[1]KZN!$C126</f>
        <v>1440.41</v>
      </c>
      <c r="G23" s="5">
        <f>[1]LM!$C126</f>
        <v>942.31650000000002</v>
      </c>
      <c r="H23" s="5">
        <f>[1]MP!$C126</f>
        <v>647.5598</v>
      </c>
      <c r="I23" s="5">
        <f>[1]NC!$C126</f>
        <v>208.62790000000001</v>
      </c>
      <c r="J23" s="5">
        <f>[1]NW!$C126</f>
        <v>530.77729999999997</v>
      </c>
      <c r="K23" s="5">
        <f>[1]WC!$C126</f>
        <v>1111.6500000000001</v>
      </c>
      <c r="L23" s="5">
        <f>'[1]RSA Natural'!$C126</f>
        <v>8154.9781999999996</v>
      </c>
    </row>
    <row r="24" spans="1:12" x14ac:dyDescent="0.35">
      <c r="A24" s="32">
        <v>22</v>
      </c>
      <c r="B24" s="32">
        <f t="shared" si="0"/>
        <v>43978</v>
      </c>
      <c r="C24" s="32">
        <f>[1]EC!$C127</f>
        <v>1563.96</v>
      </c>
      <c r="D24" s="32">
        <f>[1]FS!$C127</f>
        <v>530.90689999999995</v>
      </c>
      <c r="E24" s="32">
        <f>[1]GT!$C127</f>
        <v>1500.27</v>
      </c>
      <c r="F24" s="32">
        <f>[1]KZN!$C127</f>
        <v>1587.05</v>
      </c>
      <c r="G24" s="32">
        <f>[1]LM!$C127</f>
        <v>1030.03</v>
      </c>
      <c r="H24" s="32">
        <f>[1]MP!$C127</f>
        <v>761.84</v>
      </c>
      <c r="I24" s="32">
        <f>[1]NC!$C127</f>
        <v>251.3322</v>
      </c>
      <c r="J24" s="32">
        <f>[1]NW!$C127</f>
        <v>626.21090000000004</v>
      </c>
      <c r="K24" s="32">
        <f>[1]WC!$C127</f>
        <v>1217.51</v>
      </c>
      <c r="L24" s="32">
        <f>'[1]RSA Natural'!$C127</f>
        <v>9069.1099999999988</v>
      </c>
    </row>
    <row r="25" spans="1:12" x14ac:dyDescent="0.35">
      <c r="A25" s="32">
        <v>23</v>
      </c>
      <c r="B25" s="32">
        <f t="shared" si="0"/>
        <v>43985</v>
      </c>
      <c r="C25" s="32">
        <f>[1]EC!$C128</f>
        <v>1570.13</v>
      </c>
      <c r="D25" s="32">
        <f>[1]FS!$C128</f>
        <v>566.20230000000004</v>
      </c>
      <c r="E25" s="32">
        <f>[1]GT!$C128</f>
        <v>1438.3</v>
      </c>
      <c r="F25" s="32">
        <f>[1]KZN!$C128</f>
        <v>1586.04</v>
      </c>
      <c r="G25" s="32">
        <f>[1]LM!$C128</f>
        <v>1029.6600000000001</v>
      </c>
      <c r="H25" s="32">
        <f>[1]MP!$C128</f>
        <v>771.43200000000002</v>
      </c>
      <c r="I25" s="32">
        <f>[1]NC!$C128</f>
        <v>247.2602</v>
      </c>
      <c r="J25" s="32">
        <f>[1]NW!$C128</f>
        <v>564.54489999999998</v>
      </c>
      <c r="K25" s="32">
        <f>[1]WC!$C128</f>
        <v>1328.38</v>
      </c>
      <c r="L25" s="32">
        <f>'[1]RSA Natural'!$C128</f>
        <v>9101.9493999999995</v>
      </c>
    </row>
    <row r="26" spans="1:12" x14ac:dyDescent="0.35">
      <c r="A26" s="32">
        <v>24</v>
      </c>
      <c r="B26" s="32">
        <f t="shared" si="0"/>
        <v>43992</v>
      </c>
      <c r="C26" s="32">
        <f>[1]EC!$C129</f>
        <v>1875.84</v>
      </c>
      <c r="D26" s="32">
        <f>[1]FS!$C129</f>
        <v>566.14909999999998</v>
      </c>
      <c r="E26" s="32">
        <f>[1]GT!$C129</f>
        <v>1770.25</v>
      </c>
      <c r="F26" s="32">
        <f>[1]KZN!$C129</f>
        <v>1675.77</v>
      </c>
      <c r="G26" s="32">
        <f>[1]LM!$C129</f>
        <v>1131.03</v>
      </c>
      <c r="H26" s="32">
        <f>[1]MP!$C129</f>
        <v>727.56889999999999</v>
      </c>
      <c r="I26" s="32">
        <f>[1]NC!$C129</f>
        <v>285.93700000000001</v>
      </c>
      <c r="J26" s="32">
        <f>[1]NW!$C129</f>
        <v>682.88869999999997</v>
      </c>
      <c r="K26" s="32">
        <f>[1]WC!$C129</f>
        <v>1453.92</v>
      </c>
      <c r="L26" s="32">
        <f>'[1]RSA Natural'!$C129</f>
        <v>10169.3537</v>
      </c>
    </row>
    <row r="27" spans="1:12" x14ac:dyDescent="0.35">
      <c r="A27" s="32">
        <v>25</v>
      </c>
      <c r="B27" s="32">
        <f t="shared" si="0"/>
        <v>43999</v>
      </c>
      <c r="C27" s="32">
        <f>[1]EC!$C130</f>
        <v>2062.11</v>
      </c>
      <c r="D27" s="32">
        <f>[1]FS!$C130</f>
        <v>587.94979999999998</v>
      </c>
      <c r="E27" s="32">
        <f>[1]GT!$C130</f>
        <v>2224.3000000000002</v>
      </c>
      <c r="F27" s="32">
        <f>[1]KZN!$C130</f>
        <v>1804.34</v>
      </c>
      <c r="G27" s="32">
        <f>[1]LM!$C130</f>
        <v>1147.1199999999999</v>
      </c>
      <c r="H27" s="32">
        <f>[1]MP!$C130</f>
        <v>860.90179999999998</v>
      </c>
      <c r="I27" s="32">
        <f>[1]NC!$C130</f>
        <v>292.5095</v>
      </c>
      <c r="J27" s="32">
        <f>[1]NW!$C130</f>
        <v>720.42420000000004</v>
      </c>
      <c r="K27" s="32">
        <f>[1]WC!$C130</f>
        <v>1425.02</v>
      </c>
      <c r="L27" s="32">
        <f>'[1]RSA Natural'!$C130</f>
        <v>11124.675300000001</v>
      </c>
    </row>
    <row r="28" spans="1:12" x14ac:dyDescent="0.35">
      <c r="A28" s="32">
        <v>26</v>
      </c>
      <c r="B28" s="32">
        <v>44006</v>
      </c>
      <c r="C28" s="32">
        <f>[1]EC!$C131</f>
        <v>2263.59</v>
      </c>
      <c r="D28" s="32">
        <f>[1]FS!$C131</f>
        <v>549.61680000000001</v>
      </c>
      <c r="E28" s="32">
        <f>[1]GT!$C131</f>
        <v>2635.03</v>
      </c>
      <c r="F28" s="32">
        <f>[1]KZN!$C131</f>
        <v>1865.5</v>
      </c>
      <c r="G28" s="32">
        <f>[1]LM!$C131</f>
        <v>1127.33</v>
      </c>
      <c r="H28" s="32">
        <f>[1]MP!$C131</f>
        <v>852.3963</v>
      </c>
      <c r="I28" s="32">
        <f>[1]NC!$C131</f>
        <v>238.05950000000001</v>
      </c>
      <c r="J28" s="32">
        <f>[1]NW!$C131</f>
        <v>780.32180000000005</v>
      </c>
      <c r="K28" s="32">
        <f>[1]WC!$C131</f>
        <v>1398.27</v>
      </c>
      <c r="L28" s="32">
        <f>'[1]RSA Natural'!$C131</f>
        <v>11710.1144</v>
      </c>
    </row>
    <row r="29" spans="1:12" x14ac:dyDescent="0.35">
      <c r="A29" s="32">
        <v>27</v>
      </c>
      <c r="B29" s="32">
        <v>44013</v>
      </c>
      <c r="C29" s="32">
        <f>[1]EC!$C132</f>
        <v>2749.58</v>
      </c>
      <c r="D29" s="32">
        <f>[1]FS!$C132</f>
        <v>659.09939999999995</v>
      </c>
      <c r="E29" s="32">
        <f>[1]GT!$C132</f>
        <v>2964.3</v>
      </c>
      <c r="F29" s="32">
        <f>[1]KZN!$C132</f>
        <v>2161.89</v>
      </c>
      <c r="G29" s="32">
        <f>[1]LM!$C132</f>
        <v>1192.3499999999999</v>
      </c>
      <c r="H29" s="32">
        <f>[1]MP!$C132</f>
        <v>918.43269999999995</v>
      </c>
      <c r="I29" s="32">
        <f>[1]NC!$C132</f>
        <v>276.1164</v>
      </c>
      <c r="J29" s="32">
        <f>[1]NW!$C132</f>
        <v>748.1277</v>
      </c>
      <c r="K29" s="32">
        <f>[1]WC!$C132</f>
        <v>1305.6500000000001</v>
      </c>
      <c r="L29" s="32">
        <f>'[1]RSA Natural'!$C132</f>
        <v>12975.546199999999</v>
      </c>
    </row>
    <row r="30" spans="1:12" x14ac:dyDescent="0.35">
      <c r="A30" s="32">
        <v>28</v>
      </c>
      <c r="B30" s="33">
        <v>44020</v>
      </c>
      <c r="C30" s="32">
        <f>[1]EC!$C133</f>
        <v>2831.7</v>
      </c>
      <c r="D30" s="32">
        <f>[1]FS!$C133</f>
        <v>728.52059999999994</v>
      </c>
      <c r="E30" s="32">
        <f>[1]GT!$C133</f>
        <v>3410.22</v>
      </c>
      <c r="F30" s="32">
        <f>[1]KZN!$C133</f>
        <v>2475.36</v>
      </c>
      <c r="G30" s="32">
        <f>[1]LM!$C133</f>
        <v>1226.1500000000001</v>
      </c>
      <c r="H30" s="32">
        <f>[1]MP!$C133</f>
        <v>1013.41</v>
      </c>
      <c r="I30" s="32">
        <f>[1]NC!$C133</f>
        <v>259.8621</v>
      </c>
      <c r="J30" s="32">
        <f>[1]NW!$C133</f>
        <v>877.31259999999997</v>
      </c>
      <c r="K30" s="32">
        <f>[1]WC!$C133</f>
        <v>1412.12</v>
      </c>
      <c r="L30" s="32">
        <f>'[1]RSA Natural'!$C133</f>
        <v>14234.655299999999</v>
      </c>
    </row>
    <row r="31" spans="1:12" x14ac:dyDescent="0.35">
      <c r="A31" s="32">
        <v>29</v>
      </c>
      <c r="B31" s="32">
        <v>44027</v>
      </c>
      <c r="C31" s="32">
        <f>[1]EC!$C134</f>
        <v>2886.64</v>
      </c>
      <c r="D31" s="32">
        <f>[1]FS!$C134</f>
        <v>951.31479999999999</v>
      </c>
      <c r="E31" s="32">
        <f>[1]GT!$C134</f>
        <v>3582.3</v>
      </c>
      <c r="F31" s="32">
        <f>[1]KZN!$C134</f>
        <v>3000.07</v>
      </c>
      <c r="G31" s="32">
        <f>[1]LM!$C134</f>
        <v>1373.31</v>
      </c>
      <c r="H31" s="32">
        <f>[1]MP!$C134</f>
        <v>1201.67</v>
      </c>
      <c r="I31" s="32">
        <f>[1]NC!$C134</f>
        <v>368.62909999999999</v>
      </c>
      <c r="J31" s="32">
        <f>[1]NW!$C134</f>
        <v>971.60569999999996</v>
      </c>
      <c r="K31" s="32">
        <f>[1]WC!$C134</f>
        <v>1231.3900000000001</v>
      </c>
      <c r="L31" s="32">
        <f>'[1]RSA Natural'!$C134</f>
        <v>15566.929599999999</v>
      </c>
    </row>
    <row r="32" spans="1:12" x14ac:dyDescent="0.35">
      <c r="A32" s="32">
        <v>30</v>
      </c>
      <c r="B32" s="33">
        <v>44034</v>
      </c>
      <c r="C32" s="32">
        <f>[1]EC!$C135</f>
        <v>2490.46</v>
      </c>
      <c r="D32" s="32">
        <f>[1]FS!$C135</f>
        <v>1037.77</v>
      </c>
      <c r="E32" s="32">
        <f>[1]GT!$C135</f>
        <v>3096.29</v>
      </c>
      <c r="F32" s="32">
        <f>[1]KZN!$C135</f>
        <v>2956.8</v>
      </c>
      <c r="G32" s="32">
        <f>[1]LM!$C135</f>
        <v>1340.83</v>
      </c>
      <c r="H32" s="32">
        <f>[1]MP!$C135</f>
        <v>1248.98</v>
      </c>
      <c r="I32" s="32">
        <f>[1]NC!$C135</f>
        <v>325.4513</v>
      </c>
      <c r="J32" s="32">
        <f>[1]NW!$C135</f>
        <v>886.39319999999998</v>
      </c>
      <c r="K32" s="32">
        <f>[1]WC!$C135</f>
        <v>1174.9000000000001</v>
      </c>
      <c r="L32" s="32">
        <f>'[1]RSA Natural'!$C135</f>
        <v>14557.8745</v>
      </c>
    </row>
    <row r="33" spans="1:12" x14ac:dyDescent="0.35">
      <c r="A33" s="32">
        <v>31</v>
      </c>
      <c r="B33" s="32">
        <v>44041</v>
      </c>
      <c r="C33" s="32">
        <f>[1]EC!$C136</f>
        <v>2195.7399999999998</v>
      </c>
      <c r="D33" s="32">
        <f>[1]FS!$C136</f>
        <v>1023.02</v>
      </c>
      <c r="E33" s="32">
        <f>[1]GT!$C136</f>
        <v>2663.53</v>
      </c>
      <c r="F33" s="32">
        <f>[1]KZN!$C136</f>
        <v>2831.31</v>
      </c>
      <c r="G33" s="32">
        <f>[1]LM!$C136</f>
        <v>1301.6600000000001</v>
      </c>
      <c r="H33" s="32">
        <f>[1]MP!$C136</f>
        <v>1174.69</v>
      </c>
      <c r="I33" s="32">
        <f>[1]NC!$C136</f>
        <v>328.7183</v>
      </c>
      <c r="J33" s="32">
        <f>[1]NW!$C136</f>
        <v>880.01409999999998</v>
      </c>
      <c r="K33" s="32">
        <f>[1]WC!$C136</f>
        <v>1104.6199999999999</v>
      </c>
      <c r="L33" s="32">
        <f>'[1]RSA Natural'!$C136</f>
        <v>13503.3024</v>
      </c>
    </row>
    <row r="34" spans="1:12" x14ac:dyDescent="0.35">
      <c r="A34" s="32">
        <v>32</v>
      </c>
      <c r="B34" s="33">
        <v>44048</v>
      </c>
      <c r="C34" s="32">
        <f>[1]EC!$C137</f>
        <v>1892.2814954890437</v>
      </c>
      <c r="D34" s="32">
        <f>[1]FS!$C137</f>
        <v>935.25806377250183</v>
      </c>
      <c r="E34" s="32">
        <f>[1]GT!$C137</f>
        <v>2222.9472076811685</v>
      </c>
      <c r="F34" s="32">
        <f>[1]KZN!$C137</f>
        <v>2449.4814877416379</v>
      </c>
      <c r="G34" s="32">
        <f>[1]LM!$C137</f>
        <v>1295.5172897199336</v>
      </c>
      <c r="H34" s="32">
        <f>[1]MP!$C137</f>
        <v>1045.0625689554213</v>
      </c>
      <c r="I34" s="32">
        <f>[1]NC!$C137</f>
        <v>402.63948738403468</v>
      </c>
      <c r="J34" s="32">
        <f>[1]NW!$C137</f>
        <v>794.7094992810047</v>
      </c>
      <c r="K34" s="32">
        <f>[1]WC!$C137</f>
        <v>1074.9763718682284</v>
      </c>
      <c r="L34" s="32">
        <f>'[1]RSA Natural'!$C137</f>
        <v>12112.873471892975</v>
      </c>
    </row>
    <row r="35" spans="1:12" x14ac:dyDescent="0.35">
      <c r="A35" s="54" t="s">
        <v>49</v>
      </c>
      <c r="B35" s="55"/>
      <c r="C35" s="34">
        <f>SUM(C3:C34)</f>
        <v>51075.883295489031</v>
      </c>
      <c r="D35" s="34">
        <f t="shared" ref="D35:L35" si="1">SUM(D3:D34)</f>
        <v>17577.268523772502</v>
      </c>
      <c r="E35" s="34">
        <f t="shared" si="1"/>
        <v>54622.722907681164</v>
      </c>
      <c r="F35" s="34">
        <f t="shared" si="1"/>
        <v>55547.353187741632</v>
      </c>
      <c r="G35" s="34">
        <f t="shared" si="1"/>
        <v>33762.974520719938</v>
      </c>
      <c r="H35" s="34">
        <f t="shared" si="1"/>
        <v>25262.39451395542</v>
      </c>
      <c r="I35" s="34">
        <f t="shared" si="1"/>
        <v>8009.0908373840339</v>
      </c>
      <c r="J35" s="34">
        <f t="shared" si="1"/>
        <v>20030.233729281004</v>
      </c>
      <c r="K35" s="34">
        <f t="shared" si="1"/>
        <v>31206.636024868232</v>
      </c>
      <c r="L35" s="34">
        <f t="shared" si="1"/>
        <v>297094.550671893</v>
      </c>
    </row>
    <row r="36" spans="1:12" ht="16.25" customHeight="1" x14ac:dyDescent="0.35">
      <c r="A36" s="50" t="s">
        <v>8</v>
      </c>
      <c r="B36" s="51"/>
      <c r="C36" s="51"/>
      <c r="D36" s="51"/>
      <c r="E36" s="51"/>
      <c r="F36" s="51"/>
      <c r="G36" s="51"/>
      <c r="H36" s="51"/>
      <c r="I36" s="51"/>
      <c r="J36" s="51"/>
      <c r="K36" s="51"/>
      <c r="L36" s="51"/>
    </row>
    <row r="37" spans="1:12" x14ac:dyDescent="0.35">
      <c r="A37" s="56" t="s">
        <v>50</v>
      </c>
      <c r="B37" s="57"/>
      <c r="C37" s="35">
        <f>[1]Tables!$D$8</f>
        <v>9034.6089472421409</v>
      </c>
      <c r="D37" s="35">
        <f>[1]Tables!$D$9</f>
        <v>2316.584880703329</v>
      </c>
      <c r="E37" s="35">
        <f>[1]Tables!$D$10</f>
        <v>10196.420825413003</v>
      </c>
      <c r="F37" s="35">
        <f>[1]Tables!$D$11</f>
        <v>5868.78385732678</v>
      </c>
      <c r="G37" s="35">
        <f>[1]Tables!$D$12</f>
        <v>1180.0070087295501</v>
      </c>
      <c r="H37" s="35">
        <f>[1]Tables!$D$13</f>
        <v>1729.8177054781122</v>
      </c>
      <c r="I37" s="35">
        <f>[1]Tables!$D$14</f>
        <v>513.69579198628458</v>
      </c>
      <c r="J37" s="35">
        <f>[1]Tables!$D$15</f>
        <v>1341.1929970772828</v>
      </c>
      <c r="K37" s="35">
        <f>[1]Tables!$D$16</f>
        <v>4818.2572314707922</v>
      </c>
      <c r="L37" s="35">
        <f>[1]Tables!$D$6</f>
        <v>36586.999300722411</v>
      </c>
    </row>
  </sheetData>
  <mergeCells count="5">
    <mergeCell ref="A36:L36"/>
    <mergeCell ref="C1:L1"/>
    <mergeCell ref="A1:B2"/>
    <mergeCell ref="A35:B35"/>
    <mergeCell ref="A37:B37"/>
  </mergeCells>
  <pageMargins left="0.7" right="0.7" top="0.75" bottom="0.75" header="0.3" footer="0.3"/>
  <pageSetup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38EB19-BB4E-48EC-8EEB-2F6B27956139}">
  <dimension ref="A1:J37"/>
  <sheetViews>
    <sheetView workbookViewId="0">
      <selection sqref="A1:B2"/>
    </sheetView>
  </sheetViews>
  <sheetFormatPr defaultRowHeight="14.5" x14ac:dyDescent="0.35"/>
  <cols>
    <col min="1" max="1" width="4.1796875" customWidth="1"/>
    <col min="2" max="2" width="10.6328125" customWidth="1"/>
    <col min="4" max="4" width="10.36328125" customWidth="1"/>
    <col min="5" max="5" width="9.81640625" customWidth="1"/>
    <col min="6" max="6" width="10" customWidth="1"/>
    <col min="7" max="7" width="12.08984375" customWidth="1"/>
    <col min="8" max="8" width="11.1796875" customWidth="1"/>
    <col min="9" max="9" width="11.81640625" customWidth="1"/>
    <col min="10" max="10" width="11.453125" customWidth="1"/>
  </cols>
  <sheetData>
    <row r="1" spans="1:10" ht="17.399999999999999" customHeight="1" x14ac:dyDescent="0.35">
      <c r="A1" s="45" t="s">
        <v>25</v>
      </c>
      <c r="B1" s="46"/>
      <c r="C1" s="61" t="s">
        <v>19</v>
      </c>
      <c r="D1" s="62"/>
      <c r="E1" s="62"/>
      <c r="F1" s="62"/>
      <c r="G1" s="62"/>
      <c r="H1" s="62"/>
      <c r="I1" s="62"/>
      <c r="J1" s="63"/>
    </row>
    <row r="2" spans="1:10" ht="24" customHeight="1" x14ac:dyDescent="0.35">
      <c r="A2" s="47"/>
      <c r="B2" s="48"/>
      <c r="C2" s="2" t="s">
        <v>3</v>
      </c>
      <c r="D2" s="2" t="s">
        <v>4</v>
      </c>
      <c r="E2" s="2" t="s">
        <v>5</v>
      </c>
      <c r="F2" s="2" t="s">
        <v>6</v>
      </c>
      <c r="G2" s="2" t="s">
        <v>7</v>
      </c>
      <c r="H2" s="2" t="s">
        <v>0</v>
      </c>
      <c r="I2" s="2" t="s">
        <v>1</v>
      </c>
      <c r="J2" s="2" t="s">
        <v>2</v>
      </c>
    </row>
    <row r="3" spans="1:10" x14ac:dyDescent="0.35">
      <c r="A3" s="32">
        <v>1</v>
      </c>
      <c r="B3" s="32">
        <v>43831</v>
      </c>
      <c r="C3" s="32">
        <f>'[1]BUF(N)'!$C106</f>
        <v>162.2431</v>
      </c>
      <c r="D3" s="32">
        <f>'[1]CPT(N)'!$C106</f>
        <v>466.83420000000001</v>
      </c>
      <c r="E3" s="32">
        <f>'[1]EKU(N)'!$C106</f>
        <v>390.50310000000002</v>
      </c>
      <c r="F3" s="32">
        <f>'[1]ETH(N)'!$C106</f>
        <v>322.55919999999998</v>
      </c>
      <c r="G3" s="32">
        <f>'[1]JHN(N)'!$C106</f>
        <v>388.27300000000002</v>
      </c>
      <c r="H3" s="32">
        <f>'[1]MAN(N)'!$C106</f>
        <v>133.39449999999999</v>
      </c>
      <c r="I3" s="32">
        <f>'[1]NMA(N)'!$C106</f>
        <v>199.3349</v>
      </c>
      <c r="J3" s="32">
        <f>'[1]TSH(N)'!$C106</f>
        <v>338.5693</v>
      </c>
    </row>
    <row r="4" spans="1:10" x14ac:dyDescent="0.35">
      <c r="A4" s="36">
        <v>2</v>
      </c>
      <c r="B4" s="36">
        <f t="shared" ref="B4:B27" si="0">B3+7</f>
        <v>43838</v>
      </c>
      <c r="C4" s="32">
        <f>'[1]BUF(N)'!$C107</f>
        <v>127.2132</v>
      </c>
      <c r="D4" s="32">
        <f>'[1]CPT(N)'!$C107</f>
        <v>501.71109999999999</v>
      </c>
      <c r="E4" s="32">
        <f>'[1]EKU(N)'!$C107</f>
        <v>372.80430000000001</v>
      </c>
      <c r="F4" s="32">
        <f>'[1]ETH(N)'!$C107</f>
        <v>307.23180000000002</v>
      </c>
      <c r="G4" s="32">
        <f>'[1]JHN(N)'!$C107</f>
        <v>387.1902</v>
      </c>
      <c r="H4" s="32">
        <f>'[1]MAN(N)'!$C107</f>
        <v>121.3257</v>
      </c>
      <c r="I4" s="32">
        <f>'[1]NMA(N)'!$C107</f>
        <v>163.9246</v>
      </c>
      <c r="J4" s="32">
        <f>'[1]TSH(N)'!$C107</f>
        <v>315.6927</v>
      </c>
    </row>
    <row r="5" spans="1:10" x14ac:dyDescent="0.35">
      <c r="A5" s="32">
        <v>3</v>
      </c>
      <c r="B5" s="32">
        <f t="shared" si="0"/>
        <v>43845</v>
      </c>
      <c r="C5" s="32">
        <f>'[1]BUF(N)'!$C108</f>
        <v>137.77879999999999</v>
      </c>
      <c r="D5" s="32">
        <f>'[1]CPT(N)'!$C108</f>
        <v>474.93040000000002</v>
      </c>
      <c r="E5" s="32">
        <f>'[1]EKU(N)'!$C108</f>
        <v>365.32220000000001</v>
      </c>
      <c r="F5" s="32">
        <f>'[1]ETH(N)'!$C108</f>
        <v>289.1259</v>
      </c>
      <c r="G5" s="32">
        <f>'[1]JHN(N)'!$C108</f>
        <v>378.80070000000001</v>
      </c>
      <c r="H5" s="32">
        <f>'[1]MAN(N)'!$C108</f>
        <v>117.2608</v>
      </c>
      <c r="I5" s="32">
        <f>'[1]NMA(N)'!$C108</f>
        <v>200.1112</v>
      </c>
      <c r="J5" s="32">
        <f>'[1]TSH(N)'!$C108</f>
        <v>286.87150000000003</v>
      </c>
    </row>
    <row r="6" spans="1:10" x14ac:dyDescent="0.35">
      <c r="A6" s="32">
        <v>4</v>
      </c>
      <c r="B6" s="32">
        <f t="shared" si="0"/>
        <v>43852</v>
      </c>
      <c r="C6" s="32">
        <f>'[1]BUF(N)'!$C109</f>
        <v>135.7824</v>
      </c>
      <c r="D6" s="32">
        <f>'[1]CPT(N)'!$C109</f>
        <v>510.96929999999998</v>
      </c>
      <c r="E6" s="32">
        <f>'[1]EKU(N)'!$C109</f>
        <v>392.77120000000002</v>
      </c>
      <c r="F6" s="32">
        <f>'[1]ETH(N)'!$C109</f>
        <v>278.16379999999998</v>
      </c>
      <c r="G6" s="32">
        <f>'[1]JHN(N)'!$C109</f>
        <v>411.65219999999999</v>
      </c>
      <c r="H6" s="32">
        <f>'[1]MAN(N)'!$C109</f>
        <v>93.32217</v>
      </c>
      <c r="I6" s="32">
        <f>'[1]NMA(N)'!$C109</f>
        <v>162.28630000000001</v>
      </c>
      <c r="J6" s="32">
        <f>'[1]TSH(N)'!$C109</f>
        <v>283.71370000000002</v>
      </c>
    </row>
    <row r="7" spans="1:10" x14ac:dyDescent="0.35">
      <c r="A7" s="32">
        <v>5</v>
      </c>
      <c r="B7" s="32">
        <f t="shared" si="0"/>
        <v>43859</v>
      </c>
      <c r="C7" s="32">
        <f>'[1]BUF(N)'!$C110</f>
        <v>141.1369</v>
      </c>
      <c r="D7" s="32">
        <f>'[1]CPT(N)'!$C110</f>
        <v>551.30219999999997</v>
      </c>
      <c r="E7" s="32">
        <f>'[1]EKU(N)'!$C110</f>
        <v>383.48379999999997</v>
      </c>
      <c r="F7" s="32">
        <f>'[1]ETH(N)'!$C110</f>
        <v>290.39920000000001</v>
      </c>
      <c r="G7" s="32">
        <f>'[1]JHN(N)'!$C110</f>
        <v>393.8879</v>
      </c>
      <c r="H7" s="32">
        <f>'[1]MAN(N)'!$C110</f>
        <v>123.753</v>
      </c>
      <c r="I7" s="32">
        <f>'[1]NMA(N)'!$C110</f>
        <v>181.1044</v>
      </c>
      <c r="J7" s="32">
        <f>'[1]TSH(N)'!$C110</f>
        <v>318.92959999999999</v>
      </c>
    </row>
    <row r="8" spans="1:10" x14ac:dyDescent="0.35">
      <c r="A8" s="32">
        <v>6</v>
      </c>
      <c r="B8" s="32">
        <f t="shared" si="0"/>
        <v>43866</v>
      </c>
      <c r="C8" s="32">
        <f>'[1]BUF(N)'!$C111</f>
        <v>160.23740000000001</v>
      </c>
      <c r="D8" s="32">
        <f>'[1]CPT(N)'!$C111</f>
        <v>487.85629999999998</v>
      </c>
      <c r="E8" s="32">
        <f>'[1]EKU(N)'!$C111</f>
        <v>372.30610000000001</v>
      </c>
      <c r="F8" s="32">
        <f>'[1]ETH(N)'!$C111</f>
        <v>322.21690000000001</v>
      </c>
      <c r="G8" s="32">
        <f>'[1]JHN(N)'!$C111</f>
        <v>353.13369999999998</v>
      </c>
      <c r="H8" s="32">
        <f>'[1]MAN(N)'!$C111</f>
        <v>147.20070000000001</v>
      </c>
      <c r="I8" s="32">
        <f>'[1]NMA(N)'!$C111</f>
        <v>191.5164</v>
      </c>
      <c r="J8" s="32">
        <f>'[1]TSH(N)'!$C111</f>
        <v>307.04390000000001</v>
      </c>
    </row>
    <row r="9" spans="1:10" x14ac:dyDescent="0.35">
      <c r="A9" s="32">
        <v>7</v>
      </c>
      <c r="B9" s="32">
        <f t="shared" si="0"/>
        <v>43873</v>
      </c>
      <c r="C9" s="32">
        <f>'[1]BUF(N)'!$C112</f>
        <v>148.1619</v>
      </c>
      <c r="D9" s="32">
        <f>'[1]CPT(N)'!$C112</f>
        <v>461.4</v>
      </c>
      <c r="E9" s="32">
        <f>'[1]EKU(N)'!$C112</f>
        <v>373.60019999999997</v>
      </c>
      <c r="F9" s="32">
        <f>'[1]ETH(N)'!$C112</f>
        <v>287.09559999999999</v>
      </c>
      <c r="G9" s="32">
        <f>'[1]JHN(N)'!$C112</f>
        <v>347.79039999999998</v>
      </c>
      <c r="H9" s="32">
        <f>'[1]MAN(N)'!$C112</f>
        <v>139.17310000000001</v>
      </c>
      <c r="I9" s="32">
        <f>'[1]NMA(N)'!$C112</f>
        <v>158.35220000000001</v>
      </c>
      <c r="J9" s="32">
        <f>'[1]TSH(N)'!$C112</f>
        <v>337.16899999999998</v>
      </c>
    </row>
    <row r="10" spans="1:10" x14ac:dyDescent="0.35">
      <c r="A10" s="32">
        <v>8</v>
      </c>
      <c r="B10" s="32">
        <f t="shared" si="0"/>
        <v>43880</v>
      </c>
      <c r="C10" s="32">
        <f>'[1]BUF(N)'!$C113</f>
        <v>113.825</v>
      </c>
      <c r="D10" s="32">
        <f>'[1]CPT(N)'!$C113</f>
        <v>458.44420000000002</v>
      </c>
      <c r="E10" s="32">
        <f>'[1]EKU(N)'!$C113</f>
        <v>373.88549999999998</v>
      </c>
      <c r="F10" s="32">
        <f>'[1]ETH(N)'!$C113</f>
        <v>304.29320000000001</v>
      </c>
      <c r="G10" s="32">
        <f>'[1]JHN(N)'!$C113</f>
        <v>372.35469999999998</v>
      </c>
      <c r="H10" s="32">
        <f>'[1]MAN(N)'!$C113</f>
        <v>121.1848</v>
      </c>
      <c r="I10" s="32">
        <f>'[1]NMA(N)'!$C113</f>
        <v>161.4161</v>
      </c>
      <c r="J10" s="32">
        <f>'[1]TSH(N)'!$C113</f>
        <v>361.84620000000001</v>
      </c>
    </row>
    <row r="11" spans="1:10" x14ac:dyDescent="0.35">
      <c r="A11" s="32">
        <v>9</v>
      </c>
      <c r="B11" s="32">
        <f t="shared" si="0"/>
        <v>43887</v>
      </c>
      <c r="C11" s="32">
        <f>'[1]BUF(N)'!$C114</f>
        <v>129.40780000000001</v>
      </c>
      <c r="D11" s="32">
        <f>'[1]CPT(N)'!$C114</f>
        <v>467.73950000000002</v>
      </c>
      <c r="E11" s="32">
        <f>'[1]EKU(N)'!$C114</f>
        <v>368.49680000000001</v>
      </c>
      <c r="F11" s="32">
        <f>'[1]ETH(N)'!$C114</f>
        <v>319.82850000000002</v>
      </c>
      <c r="G11" s="32">
        <f>'[1]JHN(N)'!$C114</f>
        <v>399.584</v>
      </c>
      <c r="H11" s="32">
        <f>'[1]MAN(N)'!$C114</f>
        <v>117.4051</v>
      </c>
      <c r="I11" s="32">
        <f>'[1]NMA(N)'!$C114</f>
        <v>174.20689999999999</v>
      </c>
      <c r="J11" s="32">
        <f>'[1]TSH(N)'!$C114</f>
        <v>323.7885</v>
      </c>
    </row>
    <row r="12" spans="1:10" x14ac:dyDescent="0.35">
      <c r="A12" s="32">
        <v>10</v>
      </c>
      <c r="B12" s="32">
        <f t="shared" si="0"/>
        <v>43894</v>
      </c>
      <c r="C12" s="32">
        <f>'[1]BUF(N)'!$C115</f>
        <v>140.358</v>
      </c>
      <c r="D12" s="32">
        <f>'[1]CPT(N)'!$C115</f>
        <v>479.58069999999998</v>
      </c>
      <c r="E12" s="32">
        <f>'[1]EKU(N)'!$C115</f>
        <v>364.45330000000001</v>
      </c>
      <c r="F12" s="32">
        <f>'[1]ETH(N)'!$C115</f>
        <v>292.71570000000003</v>
      </c>
      <c r="G12" s="32">
        <f>'[1]JHN(N)'!$C115</f>
        <v>390.68959999999998</v>
      </c>
      <c r="H12" s="32">
        <f>'[1]MAN(N)'!$C115</f>
        <v>129.71979999999999</v>
      </c>
      <c r="I12" s="32">
        <f>'[1]NMA(N)'!$C115</f>
        <v>179.23320000000001</v>
      </c>
      <c r="J12" s="32">
        <f>'[1]TSH(N)'!$C115</f>
        <v>355.18810000000002</v>
      </c>
    </row>
    <row r="13" spans="1:10" x14ac:dyDescent="0.35">
      <c r="A13" s="32">
        <v>11</v>
      </c>
      <c r="B13" s="32">
        <f t="shared" si="0"/>
        <v>43901</v>
      </c>
      <c r="C13" s="32">
        <f>'[1]BUF(N)'!$C116</f>
        <v>103.3456</v>
      </c>
      <c r="D13" s="32">
        <f>'[1]CPT(N)'!$C116</f>
        <v>489.6071</v>
      </c>
      <c r="E13" s="32">
        <f>'[1]EKU(N)'!$C116</f>
        <v>378.10489999999999</v>
      </c>
      <c r="F13" s="32">
        <f>'[1]ETH(N)'!$C116</f>
        <v>266.80489999999998</v>
      </c>
      <c r="G13" s="32">
        <f>'[1]JHN(N)'!$C116</f>
        <v>407.7851</v>
      </c>
      <c r="H13" s="32">
        <f>'[1]MAN(N)'!$C116</f>
        <v>117.6597</v>
      </c>
      <c r="I13" s="32">
        <f>'[1]NMA(N)'!$C116</f>
        <v>146.80199999999999</v>
      </c>
      <c r="J13" s="32">
        <f>'[1]TSH(N)'!$C116</f>
        <v>347.82220000000001</v>
      </c>
    </row>
    <row r="14" spans="1:10" x14ac:dyDescent="0.35">
      <c r="A14" s="32">
        <v>12</v>
      </c>
      <c r="B14" s="32">
        <f t="shared" si="0"/>
        <v>43908</v>
      </c>
      <c r="C14" s="32">
        <f>'[1]BUF(N)'!$C117</f>
        <v>126.6112</v>
      </c>
      <c r="D14" s="32">
        <f>'[1]CPT(N)'!$C117</f>
        <v>495.60390000000001</v>
      </c>
      <c r="E14" s="32">
        <f>'[1]EKU(N)'!$C117</f>
        <v>382.94659999999999</v>
      </c>
      <c r="F14" s="32">
        <f>'[1]ETH(N)'!$C117</f>
        <v>301.25569999999999</v>
      </c>
      <c r="G14" s="32">
        <f>'[1]JHN(N)'!$C117</f>
        <v>390.9753</v>
      </c>
      <c r="H14" s="32">
        <f>'[1]MAN(N)'!$C117</f>
        <v>122.6639</v>
      </c>
      <c r="I14" s="32">
        <f>'[1]NMA(N)'!$C117</f>
        <v>162.024</v>
      </c>
      <c r="J14" s="32">
        <f>'[1]TSH(N)'!$C117</f>
        <v>333.39980000000003</v>
      </c>
    </row>
    <row r="15" spans="1:10" x14ac:dyDescent="0.35">
      <c r="A15" s="32">
        <v>13</v>
      </c>
      <c r="B15" s="32">
        <f t="shared" si="0"/>
        <v>43915</v>
      </c>
      <c r="C15" s="32">
        <f>'[1]BUF(N)'!$C118</f>
        <v>124.46</v>
      </c>
      <c r="D15" s="32">
        <f>'[1]CPT(N)'!$C118</f>
        <v>493.72289999999998</v>
      </c>
      <c r="E15" s="32">
        <f>'[1]EKU(N)'!$C118</f>
        <v>378.44729999999998</v>
      </c>
      <c r="F15" s="32">
        <f>'[1]ETH(N)'!$C118</f>
        <v>282.01229999999998</v>
      </c>
      <c r="G15" s="32">
        <f>'[1]JHN(N)'!$C118</f>
        <v>327.2731</v>
      </c>
      <c r="H15" s="32">
        <f>'[1]MAN(N)'!$C118</f>
        <v>130.494</v>
      </c>
      <c r="I15" s="32">
        <f>'[1]NMA(N)'!$C118</f>
        <v>175.4169</v>
      </c>
      <c r="J15" s="32">
        <f>'[1]TSH(N)'!$C118</f>
        <v>300.8707</v>
      </c>
    </row>
    <row r="16" spans="1:10" x14ac:dyDescent="0.35">
      <c r="A16" s="32">
        <v>14</v>
      </c>
      <c r="B16" s="32">
        <f t="shared" si="0"/>
        <v>43922</v>
      </c>
      <c r="C16" s="32">
        <f>'[1]BUF(N)'!$C119</f>
        <v>113.104</v>
      </c>
      <c r="D16" s="32">
        <f>'[1]CPT(N)'!$C119</f>
        <v>511.32810000000001</v>
      </c>
      <c r="E16" s="32">
        <f>'[1]EKU(N)'!$C119</f>
        <v>376.83909999999997</v>
      </c>
      <c r="F16" s="32">
        <f>'[1]ETH(N)'!$C119</f>
        <v>278.42860000000002</v>
      </c>
      <c r="G16" s="32">
        <f>'[1]JHN(N)'!$C119</f>
        <v>395.9624</v>
      </c>
      <c r="H16" s="32">
        <f>'[1]MAN(N)'!$C119</f>
        <v>104.2341</v>
      </c>
      <c r="I16" s="32">
        <f>'[1]NMA(N)'!$C119</f>
        <v>171.96520000000001</v>
      </c>
      <c r="J16" s="32">
        <f>'[1]TSH(N)'!$C119</f>
        <v>312.9051</v>
      </c>
    </row>
    <row r="17" spans="1:10" x14ac:dyDescent="0.35">
      <c r="A17" s="32">
        <v>15</v>
      </c>
      <c r="B17" s="32">
        <f t="shared" si="0"/>
        <v>43929</v>
      </c>
      <c r="C17" s="32">
        <f>'[1]BUF(N)'!$C120</f>
        <v>131.86699999999999</v>
      </c>
      <c r="D17" s="32">
        <f>'[1]CPT(N)'!$C120</f>
        <v>496.89319999999998</v>
      </c>
      <c r="E17" s="32">
        <f>'[1]EKU(N)'!$C120</f>
        <v>396.5883</v>
      </c>
      <c r="F17" s="32">
        <f>'[1]ETH(N)'!$C120</f>
        <v>287.38720000000001</v>
      </c>
      <c r="G17" s="32">
        <f>'[1]JHN(N)'!$C120</f>
        <v>404.02699999999999</v>
      </c>
      <c r="H17" s="32">
        <f>'[1]MAN(N)'!$C120</f>
        <v>157.0342</v>
      </c>
      <c r="I17" s="32">
        <f>'[1]NMA(N)'!$C120</f>
        <v>188.11</v>
      </c>
      <c r="J17" s="32">
        <f>'[1]TSH(N)'!$C120</f>
        <v>289.64879999999999</v>
      </c>
    </row>
    <row r="18" spans="1:10" x14ac:dyDescent="0.35">
      <c r="A18" s="32">
        <v>16</v>
      </c>
      <c r="B18" s="32">
        <f t="shared" si="0"/>
        <v>43936</v>
      </c>
      <c r="C18" s="32">
        <f>'[1]BUF(N)'!$C121</f>
        <v>129.86420000000001</v>
      </c>
      <c r="D18" s="32">
        <f>'[1]CPT(N)'!$C121</f>
        <v>490.75740000000002</v>
      </c>
      <c r="E18" s="32">
        <f>'[1]EKU(N)'!$C121</f>
        <v>359.92689999999999</v>
      </c>
      <c r="F18" s="32">
        <f>'[1]ETH(N)'!$C121</f>
        <v>281.1995</v>
      </c>
      <c r="G18" s="32">
        <f>'[1]JHN(N)'!$C121</f>
        <v>404.2543</v>
      </c>
      <c r="H18" s="32">
        <f>'[1]MAN(N)'!$C121</f>
        <v>110.384</v>
      </c>
      <c r="I18" s="32">
        <f>'[1]NMA(N)'!$C121</f>
        <v>191.3329</v>
      </c>
      <c r="J18" s="32">
        <f>'[1]TSH(N)'!$C121</f>
        <v>280.0797</v>
      </c>
    </row>
    <row r="19" spans="1:10" x14ac:dyDescent="0.35">
      <c r="A19" s="32">
        <v>17</v>
      </c>
      <c r="B19" s="32">
        <f t="shared" si="0"/>
        <v>43943</v>
      </c>
      <c r="C19" s="32">
        <f>'[1]BUF(N)'!$C122</f>
        <v>130.96799999999999</v>
      </c>
      <c r="D19" s="32">
        <f>'[1]CPT(N)'!$C122</f>
        <v>480.69499999999999</v>
      </c>
      <c r="E19" s="32">
        <f>'[1]EKU(N)'!$C122</f>
        <v>341.9058</v>
      </c>
      <c r="F19" s="32">
        <f>'[1]ETH(N)'!$C122</f>
        <v>260.22410000000002</v>
      </c>
      <c r="G19" s="32">
        <f>'[1]JHN(N)'!$C122</f>
        <v>338.68450000000001</v>
      </c>
      <c r="H19" s="32">
        <f>'[1]MAN(N)'!$C122</f>
        <v>108.0688</v>
      </c>
      <c r="I19" s="32">
        <f>'[1]NMA(N)'!$C122</f>
        <v>161.04849999999999</v>
      </c>
      <c r="J19" s="32">
        <f>'[1]TSH(N)'!$C122</f>
        <v>293.42270000000002</v>
      </c>
    </row>
    <row r="20" spans="1:10" x14ac:dyDescent="0.35">
      <c r="A20" s="32">
        <v>18</v>
      </c>
      <c r="B20" s="32">
        <f t="shared" si="0"/>
        <v>43950</v>
      </c>
      <c r="C20" s="32">
        <f>'[1]BUF(N)'!$C123</f>
        <v>110.8329</v>
      </c>
      <c r="D20" s="32">
        <f>'[1]CPT(N)'!$C123</f>
        <v>488.46839999999997</v>
      </c>
      <c r="E20" s="32">
        <f>'[1]EKU(N)'!$C123</f>
        <v>367.4282</v>
      </c>
      <c r="F20" s="32">
        <f>'[1]ETH(N)'!$C123</f>
        <v>287.18259999999998</v>
      </c>
      <c r="G20" s="32">
        <f>'[1]JHN(N)'!$C123</f>
        <v>409.49889999999999</v>
      </c>
      <c r="H20" s="32">
        <f>'[1]MAN(N)'!$C123</f>
        <v>98.820869999999999</v>
      </c>
      <c r="I20" s="32">
        <f>'[1]NMA(N)'!$C123</f>
        <v>158.35810000000001</v>
      </c>
      <c r="J20" s="32">
        <f>'[1]TSH(N)'!$C123</f>
        <v>353.08539999999999</v>
      </c>
    </row>
    <row r="21" spans="1:10" x14ac:dyDescent="0.35">
      <c r="A21" s="32">
        <v>19</v>
      </c>
      <c r="B21" s="32">
        <f t="shared" si="0"/>
        <v>43957</v>
      </c>
      <c r="C21" s="32">
        <f>'[1]BUF(N)'!$C124</f>
        <v>97.97587</v>
      </c>
      <c r="D21" s="32">
        <f>'[1]CPT(N)'!$C124</f>
        <v>538.30539999999996</v>
      </c>
      <c r="E21" s="32">
        <f>'[1]EKU(N)'!$C124</f>
        <v>354.83580000000001</v>
      </c>
      <c r="F21" s="32">
        <f>'[1]ETH(N)'!$C124</f>
        <v>311.0197</v>
      </c>
      <c r="G21" s="32">
        <f>'[1]JHN(N)'!$C124</f>
        <v>430.42129999999997</v>
      </c>
      <c r="H21" s="32">
        <f>'[1]MAN(N)'!$C124</f>
        <v>122.05549999999999</v>
      </c>
      <c r="I21" s="32">
        <f>'[1]NMA(N)'!$C124</f>
        <v>158.66399999999999</v>
      </c>
      <c r="J21" s="32">
        <f>'[1]TSH(N)'!$C124</f>
        <v>319.07479999999998</v>
      </c>
    </row>
    <row r="22" spans="1:10" x14ac:dyDescent="0.35">
      <c r="A22" s="32">
        <v>20</v>
      </c>
      <c r="B22" s="32">
        <f t="shared" si="0"/>
        <v>43964</v>
      </c>
      <c r="C22" s="32">
        <f>'[1]BUF(N)'!$C125</f>
        <v>93.476349999999996</v>
      </c>
      <c r="D22" s="32">
        <f>'[1]CPT(N)'!$C125</f>
        <v>657.18690000000004</v>
      </c>
      <c r="E22" s="32">
        <f>'[1]EKU(N)'!$C125</f>
        <v>404.48660000000001</v>
      </c>
      <c r="F22" s="32">
        <f>'[1]ETH(N)'!$C125</f>
        <v>299.8947</v>
      </c>
      <c r="G22" s="32">
        <f>'[1]JHN(N)'!$C125</f>
        <v>404.46</v>
      </c>
      <c r="H22" s="32">
        <f>'[1]MAN(N)'!$C125</f>
        <v>111.1567</v>
      </c>
      <c r="I22" s="32">
        <f>'[1]NMA(N)'!$C125</f>
        <v>194.79669999999999</v>
      </c>
      <c r="J22" s="32">
        <f>'[1]TSH(N)'!$C125</f>
        <v>323.92590000000001</v>
      </c>
    </row>
    <row r="23" spans="1:10" x14ac:dyDescent="0.35">
      <c r="A23" s="32">
        <v>21</v>
      </c>
      <c r="B23" s="32">
        <f t="shared" si="0"/>
        <v>43971</v>
      </c>
      <c r="C23" s="32">
        <f>'[1]BUF(N)'!$C126</f>
        <v>90.601889999999997</v>
      </c>
      <c r="D23" s="32">
        <f>'[1]CPT(N)'!$C126</f>
        <v>791.59490000000005</v>
      </c>
      <c r="E23" s="32">
        <f>'[1]EKU(N)'!$C126</f>
        <v>422.13240000000002</v>
      </c>
      <c r="F23" s="32">
        <f>'[1]ETH(N)'!$C126</f>
        <v>249.0102</v>
      </c>
      <c r="G23" s="32">
        <f>'[1]JHN(N)'!$C126</f>
        <v>421.94670000000002</v>
      </c>
      <c r="H23" s="32">
        <f>'[1]MAN(N)'!$C126</f>
        <v>135.97909999999999</v>
      </c>
      <c r="I23" s="32">
        <f>'[1]NMA(N)'!$C126</f>
        <v>191.68680000000001</v>
      </c>
      <c r="J23" s="32">
        <f>'[1]TSH(N)'!$C126</f>
        <v>357.79700000000003</v>
      </c>
    </row>
    <row r="24" spans="1:10" x14ac:dyDescent="0.35">
      <c r="A24" s="32">
        <v>22</v>
      </c>
      <c r="B24" s="32">
        <f t="shared" si="0"/>
        <v>43978</v>
      </c>
      <c r="C24" s="32">
        <f>'[1]BUF(N)'!$C127</f>
        <v>120.0701</v>
      </c>
      <c r="D24" s="32">
        <f>'[1]CPT(N)'!$C127</f>
        <v>813.49649999999997</v>
      </c>
      <c r="E24" s="32">
        <f>'[1]EKU(N)'!$C127</f>
        <v>400.37799999999999</v>
      </c>
      <c r="F24" s="32">
        <f>'[1]ETH(N)'!$C127</f>
        <v>285.8297</v>
      </c>
      <c r="G24" s="32">
        <f>'[1]JHN(N)'!$C127</f>
        <v>468.71600000000001</v>
      </c>
      <c r="H24" s="32">
        <f>'[1]MAN(N)'!$C127</f>
        <v>118.06529999999999</v>
      </c>
      <c r="I24" s="32">
        <f>'[1]NMA(N)'!$C127</f>
        <v>234.19229999999999</v>
      </c>
      <c r="J24" s="32">
        <f>'[1]TSH(N)'!$C127</f>
        <v>383.98430000000002</v>
      </c>
    </row>
    <row r="25" spans="1:10" x14ac:dyDescent="0.35">
      <c r="A25" s="32">
        <v>23</v>
      </c>
      <c r="B25" s="32">
        <f t="shared" si="0"/>
        <v>43985</v>
      </c>
      <c r="C25" s="32">
        <f>'[1]BUF(N)'!$C128</f>
        <v>116.11450000000001</v>
      </c>
      <c r="D25" s="32">
        <f>'[1]CPT(N)'!$C128</f>
        <v>931.90039999999999</v>
      </c>
      <c r="E25" s="32">
        <f>'[1]EKU(N)'!$C128</f>
        <v>415.1404</v>
      </c>
      <c r="F25" s="32">
        <f>'[1]ETH(N)'!$C128</f>
        <v>309.4427</v>
      </c>
      <c r="G25" s="32">
        <f>'[1]JHN(N)'!$C128</f>
        <v>418.95229999999998</v>
      </c>
      <c r="H25" s="32">
        <f>'[1]MAN(N)'!$C128</f>
        <v>161.54</v>
      </c>
      <c r="I25" s="32">
        <f>'[1]NMA(N)'!$C128</f>
        <v>255.4761</v>
      </c>
      <c r="J25" s="32">
        <f>'[1]TSH(N)'!$C128</f>
        <v>340.08019999999999</v>
      </c>
    </row>
    <row r="26" spans="1:10" x14ac:dyDescent="0.35">
      <c r="A26" s="32">
        <v>24</v>
      </c>
      <c r="B26" s="32">
        <f t="shared" si="0"/>
        <v>43992</v>
      </c>
      <c r="C26" s="32">
        <f>'[1]BUF(N)'!$C129</f>
        <v>158.67400000000001</v>
      </c>
      <c r="D26" s="32">
        <f>'[1]CPT(N)'!$C129</f>
        <v>968.97820000000002</v>
      </c>
      <c r="E26" s="32">
        <f>'[1]EKU(N)'!$C129</f>
        <v>503.41539999999998</v>
      </c>
      <c r="F26" s="32">
        <f>'[1]ETH(N)'!$C129</f>
        <v>300.82549999999998</v>
      </c>
      <c r="G26" s="32">
        <f>'[1]JHN(N)'!$C129</f>
        <v>571.48519999999996</v>
      </c>
      <c r="H26" s="32">
        <f>'[1]MAN(N)'!$C129</f>
        <v>169.7415</v>
      </c>
      <c r="I26" s="32">
        <f>'[1]NMA(N)'!$C129</f>
        <v>296.0224</v>
      </c>
      <c r="J26" s="32">
        <f>'[1]TSH(N)'!$C129</f>
        <v>408.5249</v>
      </c>
    </row>
    <row r="27" spans="1:10" x14ac:dyDescent="0.35">
      <c r="A27" s="32">
        <v>25</v>
      </c>
      <c r="B27" s="32">
        <f t="shared" si="0"/>
        <v>43999</v>
      </c>
      <c r="C27" s="32">
        <f>'[1]BUF(N)'!$C130</f>
        <v>213.64930000000001</v>
      </c>
      <c r="D27" s="32">
        <f>'[1]CPT(N)'!$C130</f>
        <v>937.71069999999997</v>
      </c>
      <c r="E27" s="32">
        <f>'[1]EKU(N)'!$C130</f>
        <v>614.048</v>
      </c>
      <c r="F27" s="32">
        <f>'[1]ETH(N)'!$C130</f>
        <v>360.87830000000002</v>
      </c>
      <c r="G27" s="32">
        <f>'[1]JHN(N)'!$C130</f>
        <v>772.4239</v>
      </c>
      <c r="H27" s="32">
        <f>'[1]MAN(N)'!$C130</f>
        <v>156.29849999999999</v>
      </c>
      <c r="I27" s="32">
        <f>'[1]NMA(N)'!$C130</f>
        <v>366.57490000000001</v>
      </c>
      <c r="J27" s="32">
        <f>'[1]TSH(N)'!$C130</f>
        <v>460.50150000000002</v>
      </c>
    </row>
    <row r="28" spans="1:10" x14ac:dyDescent="0.35">
      <c r="A28" s="32">
        <v>26</v>
      </c>
      <c r="B28" s="32">
        <v>44006</v>
      </c>
      <c r="C28" s="32">
        <f>'[1]BUF(N)'!$C131</f>
        <v>283.29109999999997</v>
      </c>
      <c r="D28" s="32">
        <f>'[1]CPT(N)'!$C131</f>
        <v>893.58979999999997</v>
      </c>
      <c r="E28" s="32">
        <f>'[1]EKU(N)'!$C131</f>
        <v>752.57129999999995</v>
      </c>
      <c r="F28" s="32">
        <f>'[1]ETH(N)'!$C131</f>
        <v>344.40370000000001</v>
      </c>
      <c r="G28" s="32">
        <f>'[1]JHN(N)'!$C131</f>
        <v>953.4085</v>
      </c>
      <c r="H28" s="32">
        <f>'[1]MAN(N)'!$C131</f>
        <v>148.8648</v>
      </c>
      <c r="I28" s="32">
        <f>'[1]NMA(N)'!$C131</f>
        <v>423.4819</v>
      </c>
      <c r="J28" s="32">
        <f>'[1]TSH(N)'!$C131</f>
        <v>501.32810000000001</v>
      </c>
    </row>
    <row r="29" spans="1:10" x14ac:dyDescent="0.35">
      <c r="A29" s="32">
        <v>27</v>
      </c>
      <c r="B29" s="32">
        <v>44013</v>
      </c>
      <c r="C29" s="32">
        <f>'[1]BUF(N)'!$C132</f>
        <v>224.09569999999999</v>
      </c>
      <c r="D29" s="32">
        <f>'[1]CPT(N)'!$C132</f>
        <v>875.67280000000005</v>
      </c>
      <c r="E29" s="32">
        <f>'[1]EKU(N)'!$C132</f>
        <v>814.42089999999996</v>
      </c>
      <c r="F29" s="32">
        <f>'[1]ETH(N)'!$C132</f>
        <v>427.56240000000003</v>
      </c>
      <c r="G29" s="32">
        <f>'[1]JHN(N)'!$C132</f>
        <v>1051.81</v>
      </c>
      <c r="H29" s="32">
        <f>'[1]MAN(N)'!$C132</f>
        <v>151.58359999999999</v>
      </c>
      <c r="I29" s="32">
        <f>'[1]NMA(N)'!$C132</f>
        <v>508.65870000000001</v>
      </c>
      <c r="J29" s="32">
        <f>'[1]TSH(N)'!$C132</f>
        <v>570.52530000000002</v>
      </c>
    </row>
    <row r="30" spans="1:10" x14ac:dyDescent="0.35">
      <c r="A30" s="32">
        <v>28</v>
      </c>
      <c r="B30" s="32">
        <v>44020</v>
      </c>
      <c r="C30" s="32">
        <f>'[1]BUF(N)'!$C133</f>
        <v>231.1797</v>
      </c>
      <c r="D30" s="32">
        <f>'[1]CPT(N)'!$C133</f>
        <v>882.40210000000002</v>
      </c>
      <c r="E30" s="32">
        <f>'[1]EKU(N)'!$C133</f>
        <v>1058.6099999999999</v>
      </c>
      <c r="F30" s="32">
        <f>'[1]ETH(N)'!$C133</f>
        <v>527.9325</v>
      </c>
      <c r="G30" s="32">
        <f>'[1]JHN(N)'!$C133</f>
        <v>1169.19</v>
      </c>
      <c r="H30" s="32">
        <f>'[1]MAN(N)'!$C133</f>
        <v>197.22200000000001</v>
      </c>
      <c r="I30" s="32">
        <f>'[1]NMA(N)'!$C133</f>
        <v>456.1628</v>
      </c>
      <c r="J30" s="32">
        <f>'[1]TSH(N)'!$C133</f>
        <v>637.54769999999996</v>
      </c>
    </row>
    <row r="31" spans="1:10" x14ac:dyDescent="0.35">
      <c r="A31" s="32">
        <v>29</v>
      </c>
      <c r="B31" s="32">
        <v>44027</v>
      </c>
      <c r="C31" s="32">
        <f>'[1]BUF(N)'!$C134</f>
        <v>360.71609999999998</v>
      </c>
      <c r="D31" s="32">
        <f>'[1]CPT(N)'!$C134</f>
        <v>749.77110000000005</v>
      </c>
      <c r="E31" s="32">
        <f>'[1]EKU(N)'!$C134</f>
        <v>1111.28</v>
      </c>
      <c r="F31" s="32">
        <f>'[1]ETH(N)'!$C134</f>
        <v>712.1549</v>
      </c>
      <c r="G31" s="32">
        <f>'[1]JHN(N)'!$C134</f>
        <v>1112.77</v>
      </c>
      <c r="H31" s="32">
        <f>'[1]MAN(N)'!$C134</f>
        <v>158.91419999999999</v>
      </c>
      <c r="I31" s="32">
        <f>'[1]NMA(N)'!$C134</f>
        <v>453.81599999999997</v>
      </c>
      <c r="J31" s="32">
        <f>'[1]TSH(N)'!$C134</f>
        <v>719.97170000000006</v>
      </c>
    </row>
    <row r="32" spans="1:10" x14ac:dyDescent="0.35">
      <c r="A32" s="32">
        <v>30</v>
      </c>
      <c r="B32" s="32">
        <v>44034</v>
      </c>
      <c r="C32" s="32">
        <f>'[1]BUF(N)'!$C135</f>
        <v>215.01159999999999</v>
      </c>
      <c r="D32" s="32">
        <f>'[1]CPT(N)'!$C135</f>
        <v>721.92380000000003</v>
      </c>
      <c r="E32" s="32">
        <f>'[1]EKU(N)'!$C135</f>
        <v>930.47059999999999</v>
      </c>
      <c r="F32" s="32">
        <f>'[1]ETH(N)'!$C135</f>
        <v>676.42460000000005</v>
      </c>
      <c r="G32" s="32">
        <f>'[1]JHN(N)'!$C135</f>
        <v>922.62819999999999</v>
      </c>
      <c r="H32" s="32">
        <f>'[1]MAN(N)'!$C135</f>
        <v>240.9221</v>
      </c>
      <c r="I32" s="32">
        <f>'[1]NMA(N)'!$C135</f>
        <v>369.90690000000001</v>
      </c>
      <c r="J32" s="32">
        <f>'[1]TSH(N)'!$C135</f>
        <v>679.73950000000002</v>
      </c>
    </row>
    <row r="33" spans="1:10" x14ac:dyDescent="0.35">
      <c r="A33" s="32">
        <v>31</v>
      </c>
      <c r="B33" s="32">
        <v>44041</v>
      </c>
      <c r="C33" s="32">
        <f>'[1]BUF(N)'!$C136</f>
        <v>221.02529999999999</v>
      </c>
      <c r="D33" s="32">
        <f>'[1]CPT(N)'!$C136</f>
        <v>675.65430000000003</v>
      </c>
      <c r="E33" s="32">
        <f>'[1]EKU(N)'!$C136</f>
        <v>729.92830000000004</v>
      </c>
      <c r="F33" s="32">
        <f>'[1]ETH(N)'!$C136</f>
        <v>568.20669999999996</v>
      </c>
      <c r="G33" s="32">
        <f>'[1]JHN(N)'!$C136</f>
        <v>790.45550000000003</v>
      </c>
      <c r="H33" s="32">
        <f>'[1]MAN(N)'!$C136</f>
        <v>256.6823</v>
      </c>
      <c r="I33" s="32">
        <f>'[1]NMA(N)'!$C136</f>
        <v>333.9941</v>
      </c>
      <c r="J33" s="32">
        <f>'[1]TSH(N)'!$C136</f>
        <v>659.66250000000002</v>
      </c>
    </row>
    <row r="34" spans="1:10" x14ac:dyDescent="0.35">
      <c r="A34" s="32">
        <v>32</v>
      </c>
      <c r="B34" s="32">
        <v>44048</v>
      </c>
      <c r="C34" s="32">
        <f>'[1]BUF(N)'!$C137</f>
        <v>169.81129568461148</v>
      </c>
      <c r="D34" s="32">
        <f>'[1]CPT(N)'!$C137</f>
        <v>650.20578153629651</v>
      </c>
      <c r="E34" s="32">
        <f>'[1]EKU(N)'!$C137</f>
        <v>671.48315735355163</v>
      </c>
      <c r="F34" s="32">
        <f>'[1]ETH(N)'!$C137</f>
        <v>488.51059794548121</v>
      </c>
      <c r="G34" s="32">
        <f>'[1]JHN(N)'!$C137</f>
        <v>594.3921763296986</v>
      </c>
      <c r="H34" s="32">
        <f>'[1]MAN(N)'!$C137</f>
        <v>271.91090627554627</v>
      </c>
      <c r="I34" s="32">
        <f>'[1]NMA(N)'!$C137</f>
        <v>300.27708529196485</v>
      </c>
      <c r="J34" s="32">
        <f>'[1]TSH(N)'!$C137</f>
        <v>540.10911522955007</v>
      </c>
    </row>
    <row r="35" spans="1:10" x14ac:dyDescent="0.35">
      <c r="A35" s="64" t="s">
        <v>51</v>
      </c>
      <c r="B35" s="64"/>
      <c r="C35" s="30">
        <f>SUM(C3:C34)</f>
        <v>4962.8902056846118</v>
      </c>
      <c r="D35" s="30">
        <f t="shared" ref="D35:J35" si="1">SUM(D3:D34)</f>
        <v>19896.236581536294</v>
      </c>
      <c r="E35" s="30">
        <f t="shared" si="1"/>
        <v>15923.014457353554</v>
      </c>
      <c r="F35" s="30">
        <f t="shared" si="1"/>
        <v>11120.220897945483</v>
      </c>
      <c r="G35" s="30">
        <f t="shared" si="1"/>
        <v>16984.8767763297</v>
      </c>
      <c r="H35" s="30">
        <f t="shared" si="1"/>
        <v>4594.0357462755464</v>
      </c>
      <c r="I35" s="30">
        <f t="shared" si="1"/>
        <v>7670.2544852919636</v>
      </c>
      <c r="J35" s="30">
        <f t="shared" si="1"/>
        <v>12642.819415229551</v>
      </c>
    </row>
    <row r="36" spans="1:10" ht="18" customHeight="1" x14ac:dyDescent="0.35">
      <c r="A36" s="58" t="s">
        <v>8</v>
      </c>
      <c r="B36" s="59"/>
      <c r="C36" s="59"/>
      <c r="D36" s="59"/>
      <c r="E36" s="59"/>
      <c r="F36" s="59"/>
      <c r="G36" s="59"/>
      <c r="H36" s="59"/>
      <c r="I36" s="59"/>
      <c r="J36" s="60"/>
    </row>
    <row r="37" spans="1:10" x14ac:dyDescent="0.35">
      <c r="A37" s="32" t="s">
        <v>52</v>
      </c>
      <c r="B37" s="32"/>
      <c r="C37" s="37">
        <f>[1]Tables!$D$18</f>
        <v>1101.1745412147081</v>
      </c>
      <c r="D37" s="37">
        <f>[1]Tables!$D$19</f>
        <v>3699.2330296842515</v>
      </c>
      <c r="E37" s="37">
        <f>[1]Tables!$D$20</f>
        <v>3072.3927440911916</v>
      </c>
      <c r="F37" s="37">
        <f>[1]Tables!$D$21</f>
        <v>1402.7497809257202</v>
      </c>
      <c r="G37" s="37">
        <f>[1]Tables!$D$22</f>
        <v>3446.0003467446131</v>
      </c>
      <c r="H37" s="37">
        <f>[1]Tables!$D$23</f>
        <v>429.03891649016816</v>
      </c>
      <c r="I37" s="37">
        <f>[1]Tables!$D$24</f>
        <v>1730.1530268391336</v>
      </c>
      <c r="J37" s="37">
        <f>[1]Tables!$D$25</f>
        <v>1628.2652135252911</v>
      </c>
    </row>
  </sheetData>
  <mergeCells count="4">
    <mergeCell ref="A36:J36"/>
    <mergeCell ref="C1:J1"/>
    <mergeCell ref="A1:B2"/>
    <mergeCell ref="A35:B35"/>
  </mergeCells>
  <pageMargins left="0.7" right="0.7" top="0.75" bottom="0.75" header="0.3" footer="0.3"/>
  <pageSetup orientation="portrait" horizontalDpi="4294967295" verticalDpi="4294967295"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6067AE-C661-4D9D-9B92-FB8097B7BCD1}">
  <dimension ref="A2:S42"/>
  <sheetViews>
    <sheetView workbookViewId="0"/>
  </sheetViews>
  <sheetFormatPr defaultRowHeight="14.5" x14ac:dyDescent="0.35"/>
  <cols>
    <col min="1" max="1" width="14.81640625" customWidth="1"/>
  </cols>
  <sheetData>
    <row r="2" spans="1:19" x14ac:dyDescent="0.35">
      <c r="A2" s="40" t="s">
        <v>45</v>
      </c>
      <c r="B2" s="38">
        <f>SUM(B4:B38)</f>
        <v>9034.6089472421409</v>
      </c>
      <c r="C2" s="38">
        <f t="shared" ref="C2:S2" si="0">SUM(C4:C38)</f>
        <v>2316.584880703329</v>
      </c>
      <c r="D2" s="38">
        <f t="shared" si="0"/>
        <v>10196.420825413003</v>
      </c>
      <c r="E2" s="38">
        <f t="shared" si="0"/>
        <v>5868.78385732678</v>
      </c>
      <c r="F2" s="38">
        <f t="shared" si="0"/>
        <v>1180.0070087295501</v>
      </c>
      <c r="G2" s="38">
        <f t="shared" si="0"/>
        <v>1729.8177054781122</v>
      </c>
      <c r="H2" s="38">
        <f t="shared" si="0"/>
        <v>513.69579198628458</v>
      </c>
      <c r="I2" s="38">
        <f t="shared" si="0"/>
        <v>1341.1929970772828</v>
      </c>
      <c r="J2" s="38">
        <f t="shared" si="0"/>
        <v>4818.2572314707922</v>
      </c>
      <c r="K2" s="38">
        <f t="shared" si="0"/>
        <v>1101.1745412147081</v>
      </c>
      <c r="L2" s="38">
        <f t="shared" si="0"/>
        <v>3699.2330296842515</v>
      </c>
      <c r="M2" s="38">
        <f t="shared" si="0"/>
        <v>3072.3927440911916</v>
      </c>
      <c r="N2" s="38">
        <f t="shared" si="0"/>
        <v>1402.7497809257202</v>
      </c>
      <c r="O2" s="38">
        <f t="shared" si="0"/>
        <v>3446.0003467446131</v>
      </c>
      <c r="P2" s="38">
        <f t="shared" si="0"/>
        <v>429.03891649016816</v>
      </c>
      <c r="Q2" s="38">
        <f t="shared" si="0"/>
        <v>1730.1530268391336</v>
      </c>
      <c r="R2" s="38">
        <f t="shared" si="0"/>
        <v>1628.2652135252911</v>
      </c>
      <c r="S2" s="38">
        <f t="shared" si="0"/>
        <v>36586.999300722411</v>
      </c>
    </row>
    <row r="3" spans="1:19" x14ac:dyDescent="0.35">
      <c r="B3" s="40" t="s">
        <v>27</v>
      </c>
      <c r="C3" s="40" t="s">
        <v>28</v>
      </c>
      <c r="D3" s="40" t="s">
        <v>29</v>
      </c>
      <c r="E3" s="40" t="s">
        <v>30</v>
      </c>
      <c r="F3" s="40" t="s">
        <v>31</v>
      </c>
      <c r="G3" s="40" t="s">
        <v>32</v>
      </c>
      <c r="H3" s="40" t="s">
        <v>33</v>
      </c>
      <c r="I3" s="40" t="s">
        <v>34</v>
      </c>
      <c r="J3" s="40" t="s">
        <v>35</v>
      </c>
      <c r="K3" s="40" t="s">
        <v>36</v>
      </c>
      <c r="L3" s="40" t="s">
        <v>37</v>
      </c>
      <c r="M3" s="40" t="s">
        <v>38</v>
      </c>
      <c r="N3" s="40" t="s">
        <v>39</v>
      </c>
      <c r="O3" s="40" t="s">
        <v>40</v>
      </c>
      <c r="P3" s="40" t="s">
        <v>41</v>
      </c>
      <c r="Q3" s="40" t="s">
        <v>42</v>
      </c>
      <c r="R3" s="40" t="s">
        <v>43</v>
      </c>
      <c r="S3" s="40" t="s">
        <v>44</v>
      </c>
    </row>
    <row r="4" spans="1:19" ht="33" customHeight="1" x14ac:dyDescent="0.35">
      <c r="A4" s="41" t="s">
        <v>53</v>
      </c>
      <c r="B4" s="1">
        <f>[1]EC!K128-[1]EC!J128</f>
        <v>88</v>
      </c>
      <c r="C4" s="1">
        <f>[1]FS!K131-[1]FS!J131</f>
        <v>8</v>
      </c>
      <c r="D4" s="1">
        <f>[1]GT!K129-[1]GT!J129</f>
        <v>56</v>
      </c>
      <c r="E4" s="1">
        <f>[1]KZN!K129-[1]KZN!J129</f>
        <v>62</v>
      </c>
      <c r="F4" s="1">
        <f>[1]LM!K131-[1]LM!J131</f>
        <v>5</v>
      </c>
      <c r="G4" s="1">
        <f>[1]MP!K131-[1]MP!J131</f>
        <v>2</v>
      </c>
      <c r="H4" s="1">
        <f>[1]NC!K132-[1]NC!J132</f>
        <v>1</v>
      </c>
      <c r="I4" s="1">
        <f>[1]NW!K132-[1]NW!J132</f>
        <v>7</v>
      </c>
      <c r="J4" s="1">
        <f>[1]WC!K124-[1]WC!J124</f>
        <v>71</v>
      </c>
      <c r="K4" s="1">
        <f>'[1]BUF(N)'!K128-'[1]BUF(N)'!J128</f>
        <v>12.13793103448276</v>
      </c>
      <c r="L4" s="1">
        <f>'[1]CPT(N)'!K124-'[1]CPT(N)'!J124</f>
        <v>60</v>
      </c>
      <c r="M4" s="1">
        <f>'[1]EKU(N)'!K129-'[1]EKU(N)'!J129</f>
        <v>16</v>
      </c>
      <c r="N4" s="1">
        <f>'[1]ETH(N)'!K130-'[1]ETH(N)'!J130</f>
        <v>59.639999999999993</v>
      </c>
      <c r="O4" s="1">
        <f>'[1]JHN(N)'!K129-'[1]JHN(N)'!J129</f>
        <v>27</v>
      </c>
      <c r="P4" s="1">
        <f>'[1]MAN(N)'!K131-'[1]MAN(N)'!J131</f>
        <v>8</v>
      </c>
      <c r="Q4" s="1">
        <f>'[1]NMA(N)'!K128-'[1]NMA(N)'!J128</f>
        <v>31.862068965517242</v>
      </c>
      <c r="R4" s="1">
        <f>'[1]TSH(N)'!K129-'[1]TSH(N)'!J129</f>
        <v>7</v>
      </c>
      <c r="S4" s="1">
        <f>'[1]RSA Natural'!K124-'[1]RSA Natural'!J124</f>
        <v>148</v>
      </c>
    </row>
    <row r="5" spans="1:19" x14ac:dyDescent="0.35">
      <c r="A5" s="39">
        <f>'[1]RSAexEC,GT,KZN,WC Natural'!A124</f>
        <v>43957</v>
      </c>
      <c r="B5" s="38"/>
      <c r="C5" s="38"/>
      <c r="D5" s="38"/>
      <c r="E5" s="38"/>
      <c r="F5" s="38"/>
      <c r="G5" s="38"/>
      <c r="H5" s="38"/>
      <c r="I5" s="38"/>
      <c r="J5" s="38">
        <f>[1]WC!$J124</f>
        <v>35</v>
      </c>
      <c r="K5" s="38"/>
      <c r="L5" s="38">
        <f>'[1]CPT(N)'!$J124</f>
        <v>30</v>
      </c>
      <c r="M5" s="38"/>
      <c r="N5" s="38"/>
      <c r="O5" s="38"/>
      <c r="P5" s="38"/>
      <c r="Q5" s="38"/>
      <c r="R5" s="38"/>
      <c r="S5" s="38">
        <f>'[1]RSA Natural'!$J124</f>
        <v>58</v>
      </c>
    </row>
    <row r="6" spans="1:19" x14ac:dyDescent="0.35">
      <c r="A6" s="39">
        <f t="shared" ref="A6:A38" si="1">A5+7</f>
        <v>43964</v>
      </c>
      <c r="B6" s="38"/>
      <c r="C6" s="38"/>
      <c r="D6" s="38"/>
      <c r="E6" s="38"/>
      <c r="F6" s="38"/>
      <c r="G6" s="38"/>
      <c r="H6" s="38"/>
      <c r="I6" s="38"/>
      <c r="J6" s="38">
        <f>[1]WC!$J125</f>
        <v>84.065296922015023</v>
      </c>
      <c r="K6" s="38"/>
      <c r="L6" s="38">
        <f>'[1]CPT(N)'!$J125</f>
        <v>122.45631389363598</v>
      </c>
      <c r="M6" s="38"/>
      <c r="N6" s="38"/>
      <c r="O6" s="38"/>
      <c r="P6" s="38"/>
      <c r="Q6" s="38"/>
      <c r="R6" s="38"/>
      <c r="S6" s="38">
        <f>'[1]RSA Natural'!$J125</f>
        <v>351.97491683030421</v>
      </c>
    </row>
    <row r="7" spans="1:19" x14ac:dyDescent="0.35">
      <c r="A7" s="39">
        <f t="shared" si="1"/>
        <v>43971</v>
      </c>
      <c r="B7" s="38"/>
      <c r="C7" s="38"/>
      <c r="D7" s="38"/>
      <c r="E7" s="38"/>
      <c r="F7" s="38"/>
      <c r="G7" s="38"/>
      <c r="H7" s="38"/>
      <c r="I7" s="38"/>
      <c r="J7" s="38">
        <f>[1]WC!$J126</f>
        <v>243.73734815327441</v>
      </c>
      <c r="K7" s="38"/>
      <c r="L7" s="38">
        <f>'[1]CPT(N)'!$J126</f>
        <v>292.93440627891437</v>
      </c>
      <c r="M7" s="38"/>
      <c r="N7" s="38"/>
      <c r="O7" s="38"/>
      <c r="P7" s="38"/>
      <c r="Q7" s="38"/>
      <c r="R7" s="38"/>
      <c r="S7" s="38">
        <f>'[1]RSA Natural'!$J126</f>
        <v>300.58249956654254</v>
      </c>
    </row>
    <row r="8" spans="1:19" x14ac:dyDescent="0.35">
      <c r="A8" s="39">
        <f t="shared" si="1"/>
        <v>43978</v>
      </c>
      <c r="B8" s="38"/>
      <c r="C8" s="38"/>
      <c r="D8" s="38"/>
      <c r="E8" s="38"/>
      <c r="F8" s="38"/>
      <c r="G8" s="38"/>
      <c r="H8" s="38"/>
      <c r="I8" s="38"/>
      <c r="J8" s="38">
        <f>[1]WC!$J127</f>
        <v>343.48244927296651</v>
      </c>
      <c r="K8" s="38"/>
      <c r="L8" s="38">
        <f>'[1]CPT(N)'!$J127</f>
        <v>305.03016181531109</v>
      </c>
      <c r="M8" s="38"/>
      <c r="N8" s="38"/>
      <c r="O8" s="38"/>
      <c r="P8" s="38"/>
      <c r="Q8" s="38"/>
      <c r="R8" s="38"/>
      <c r="S8" s="38">
        <f>'[1]RSA Natural'!$J127</f>
        <v>772.73420507090668</v>
      </c>
    </row>
    <row r="9" spans="1:19" x14ac:dyDescent="0.35">
      <c r="A9" s="39">
        <f t="shared" si="1"/>
        <v>43985</v>
      </c>
      <c r="B9" s="38">
        <f>[1]EC!$J128</f>
        <v>50</v>
      </c>
      <c r="C9" s="38"/>
      <c r="D9" s="38"/>
      <c r="E9" s="38"/>
      <c r="F9" s="38"/>
      <c r="G9" s="38"/>
      <c r="H9" s="38"/>
      <c r="I9" s="38"/>
      <c r="J9" s="38">
        <f>[1]WC!$J128</f>
        <v>421.96526808828833</v>
      </c>
      <c r="K9" s="38">
        <f>'[1]BUF(N)'!$J128</f>
        <v>6.8965517241379306</v>
      </c>
      <c r="L9" s="38">
        <f>'[1]CPT(N)'!$J128</f>
        <v>392.9846497448217</v>
      </c>
      <c r="M9" s="38"/>
      <c r="N9" s="38"/>
      <c r="O9" s="38"/>
      <c r="P9" s="38"/>
      <c r="Q9" s="38">
        <f>'[1]NMA(N)'!$J128</f>
        <v>18.103448275862068</v>
      </c>
      <c r="R9" s="38"/>
      <c r="S9" s="38">
        <f>'[1]RSA Natural'!$J128</f>
        <v>1.357337858155006</v>
      </c>
    </row>
    <row r="10" spans="1:19" x14ac:dyDescent="0.35">
      <c r="A10" s="39">
        <f t="shared" si="1"/>
        <v>43992</v>
      </c>
      <c r="B10" s="38">
        <f>[1]EC!$J129</f>
        <v>349.73383264152335</v>
      </c>
      <c r="C10" s="38"/>
      <c r="D10" s="38">
        <f>[1]GT!$J129</f>
        <v>30</v>
      </c>
      <c r="E10" s="38">
        <f>[1]KZN!$J129</f>
        <v>11</v>
      </c>
      <c r="F10" s="38"/>
      <c r="G10" s="38"/>
      <c r="H10" s="38"/>
      <c r="I10" s="38"/>
      <c r="J10" s="38">
        <f>[1]WC!$J129</f>
        <v>553.27791518484912</v>
      </c>
      <c r="K10" s="38">
        <f>'[1]BUF(N)'!$J129</f>
        <v>49.948795956512441</v>
      </c>
      <c r="L10" s="38">
        <f>'[1]CPT(N)'!$J129</f>
        <v>430.8540361619331</v>
      </c>
      <c r="M10" s="38">
        <f>'[1]EKU(N)'!$J129</f>
        <v>9</v>
      </c>
      <c r="N10" s="38"/>
      <c r="O10" s="38">
        <f>'[1]JHN(N)'!$J129</f>
        <v>14</v>
      </c>
      <c r="P10" s="38"/>
      <c r="Q10" s="38">
        <f>'[1]NMA(N)'!$J129</f>
        <v>61.010095108888407</v>
      </c>
      <c r="R10" s="38">
        <f>'[1]TSH(N)'!$J129</f>
        <v>3</v>
      </c>
      <c r="S10" s="38">
        <f>'[1]RSA Natural'!$J129</f>
        <v>921.07438443649335</v>
      </c>
    </row>
    <row r="11" spans="1:19" x14ac:dyDescent="0.35">
      <c r="A11" s="39">
        <f t="shared" si="1"/>
        <v>43999</v>
      </c>
      <c r="B11" s="38">
        <f>[1]EC!$J130</f>
        <v>608.62697568437352</v>
      </c>
      <c r="C11" s="38"/>
      <c r="D11" s="38">
        <f>[1]GT!$J130</f>
        <v>430.74093867213833</v>
      </c>
      <c r="E11" s="38">
        <f>[1]KZN!$J130</f>
        <v>31.877704551982788</v>
      </c>
      <c r="F11" s="38"/>
      <c r="G11" s="38"/>
      <c r="H11" s="38"/>
      <c r="I11" s="38"/>
      <c r="J11" s="38">
        <f>[1]WC!$J130</f>
        <v>532.49347135874086</v>
      </c>
      <c r="K11" s="38">
        <f>'[1]BUF(N)'!$J130</f>
        <v>105.41684018888695</v>
      </c>
      <c r="L11" s="38">
        <f>'[1]CPT(N)'!$J130</f>
        <v>400.37812257904443</v>
      </c>
      <c r="M11" s="38">
        <f>'[1]EKU(N)'!$J130</f>
        <v>120.85266927374226</v>
      </c>
      <c r="N11" s="38">
        <f>'[1]ETH(N)'!$J130</f>
        <v>15.12</v>
      </c>
      <c r="O11" s="38">
        <f>'[1]JHN(N)'!$J130</f>
        <v>185.75338116560943</v>
      </c>
      <c r="P11" s="38"/>
      <c r="Q11" s="38">
        <f>'[1]NMA(N)'!$J130</f>
        <v>160.31468766252578</v>
      </c>
      <c r="R11" s="38">
        <f>'[1]TSH(N)'!$J130</f>
        <v>17.927719335118582</v>
      </c>
      <c r="S11" s="38">
        <f>'[1]RSA Natural'!$J130</f>
        <v>1714.3249014447538</v>
      </c>
    </row>
    <row r="12" spans="1:19" x14ac:dyDescent="0.35">
      <c r="A12" s="39">
        <f t="shared" si="1"/>
        <v>44006</v>
      </c>
      <c r="B12" s="38">
        <f>[1]EC!$J131</f>
        <v>879.64247477024287</v>
      </c>
      <c r="C12" s="38"/>
      <c r="D12" s="38">
        <f>[1]GT!$J131</f>
        <v>992.44278865483648</v>
      </c>
      <c r="E12" s="38">
        <f>[1]KZN!$J131</f>
        <v>191.84604720784478</v>
      </c>
      <c r="F12" s="38">
        <f>[1]LM!$J131</f>
        <v>5</v>
      </c>
      <c r="G12" s="38">
        <f>[1]MP!$J131</f>
        <v>5</v>
      </c>
      <c r="H12" s="38"/>
      <c r="I12" s="38"/>
      <c r="J12" s="38">
        <f>[1]WC!$J131</f>
        <v>513.85902753263269</v>
      </c>
      <c r="K12" s="38">
        <f>'[1]BUF(N)'!$J131</f>
        <v>175.55138442126142</v>
      </c>
      <c r="L12" s="38">
        <f>'[1]CPT(N)'!$J131</f>
        <v>357.0488089961558</v>
      </c>
      <c r="M12" s="38">
        <f>'[1]EKU(N)'!$J131</f>
        <v>281.3000978677303</v>
      </c>
      <c r="N12" s="38">
        <f>'[1]ETH(N)'!$J131</f>
        <v>3.6214407862628946</v>
      </c>
      <c r="O12" s="38">
        <f>'[1]JHN(N)'!$J131</f>
        <v>426.04986828776339</v>
      </c>
      <c r="P12" s="38"/>
      <c r="Q12" s="38">
        <f>'[1]NMA(N)'!$J131</f>
        <v>221.34954685110526</v>
      </c>
      <c r="R12" s="38">
        <f>'[1]TSH(N)'!$J131</f>
        <v>85.381079242578778</v>
      </c>
      <c r="S12" s="38">
        <f>'[1]RSA Natural'!$J131</f>
        <v>2451.986745260665</v>
      </c>
    </row>
    <row r="13" spans="1:19" x14ac:dyDescent="0.35">
      <c r="A13" s="39">
        <f t="shared" si="1"/>
        <v>44013</v>
      </c>
      <c r="B13" s="38">
        <f>[1]EC!$J132</f>
        <v>1371.7180728338701</v>
      </c>
      <c r="C13" s="38">
        <f>[1]FS!$J132</f>
        <v>106.42563598992774</v>
      </c>
      <c r="D13" s="38">
        <f>[1]GT!$J132</f>
        <v>1363.1069652037934</v>
      </c>
      <c r="E13" s="38">
        <f>[1]KZN!$J132</f>
        <v>376.7683585778866</v>
      </c>
      <c r="F13" s="38">
        <f>[1]LM!$J132</f>
        <v>93.039184745168313</v>
      </c>
      <c r="G13" s="38">
        <f>[1]MP!$J132</f>
        <v>63.626839534954911</v>
      </c>
      <c r="H13" s="38">
        <f>[1]NC!$J132</f>
        <v>5</v>
      </c>
      <c r="I13" s="38">
        <f>[1]NW!$J132</f>
        <v>29</v>
      </c>
      <c r="J13" s="38">
        <f>[1]WC!$J132</f>
        <v>429.35458370652464</v>
      </c>
      <c r="K13" s="38">
        <f>'[1]BUF(N)'!$J132</f>
        <v>116.84872865363594</v>
      </c>
      <c r="L13" s="38">
        <f>'[1]CPT(N)'!$J132</f>
        <v>339.92339541326726</v>
      </c>
      <c r="M13" s="38">
        <f>'[1]EKU(N)'!$J132</f>
        <v>351.87569461925716</v>
      </c>
      <c r="N13" s="38">
        <f>'[1]ETH(N)'!$J132</f>
        <v>67.335330396736538</v>
      </c>
      <c r="O13" s="38">
        <f>'[1]JHN(N)'!$J132</f>
        <v>536.77969831703979</v>
      </c>
      <c r="P13" s="38">
        <f>'[1]MAN(N)'!$J132</f>
        <v>4.8392226816580717</v>
      </c>
      <c r="Q13" s="38">
        <f>'[1]NMA(N)'!$J132</f>
        <v>305.27794479536846</v>
      </c>
      <c r="R13" s="38">
        <f>'[1]TSH(N)'!$J132</f>
        <v>167.27571719340062</v>
      </c>
      <c r="S13" s="38">
        <f>'[1]RSA Natural'!$J132</f>
        <v>3869.641289076575</v>
      </c>
    </row>
    <row r="14" spans="1:19" x14ac:dyDescent="0.35">
      <c r="A14" s="39">
        <f t="shared" si="1"/>
        <v>44020</v>
      </c>
      <c r="B14" s="38">
        <f>[1]EC!$J133</f>
        <v>1489.9107250423644</v>
      </c>
      <c r="C14" s="38">
        <f>[1]FS!$J133</f>
        <v>201.57697079719367</v>
      </c>
      <c r="D14" s="38">
        <f>[1]GT!$J133</f>
        <v>1834.7747598642052</v>
      </c>
      <c r="E14" s="38">
        <f>[1]KZN!$J133</f>
        <v>837.85927174765334</v>
      </c>
      <c r="F14" s="38">
        <f>[1]LM!$J133</f>
        <v>129.24282544774223</v>
      </c>
      <c r="G14" s="38">
        <f>[1]MP!$J133</f>
        <v>206.41090250362561</v>
      </c>
      <c r="H14" s="38">
        <f>[1]NC!$J133</f>
        <v>10.15114173127904</v>
      </c>
      <c r="I14" s="38">
        <f>[1]NW!$J133</f>
        <v>177.05249542916727</v>
      </c>
      <c r="J14" s="38">
        <f>[1]WC!$J133</f>
        <v>543.94013988041627</v>
      </c>
      <c r="K14" s="38">
        <f>'[1]BUF(N)'!$J133</f>
        <v>124.42547288601045</v>
      </c>
      <c r="L14" s="38">
        <f>'[1]CPT(N)'!$J133</f>
        <v>347.4442818303786</v>
      </c>
      <c r="M14" s="38">
        <f>'[1]EKU(N)'!$J133</f>
        <v>604.79079137078395</v>
      </c>
      <c r="N14" s="38">
        <f>'[1]ETH(N)'!$J133</f>
        <v>184.84163018806305</v>
      </c>
      <c r="O14" s="38">
        <f>'[1]JHN(N)'!$J133</f>
        <v>712.59778597805916</v>
      </c>
      <c r="P14" s="38">
        <f>'[1]MAN(N)'!$J133</f>
        <v>52.598045363316146</v>
      </c>
      <c r="Q14" s="38">
        <f>'[1]NMA(N)'!$J133</f>
        <v>255.68153174529067</v>
      </c>
      <c r="R14" s="38">
        <f>'[1]TSH(N)'!$J133</f>
        <v>266.98061578115744</v>
      </c>
      <c r="S14" s="38">
        <f>'[1]RSA Natural'!$J133</f>
        <v>5280.9731328924863</v>
      </c>
    </row>
    <row r="15" spans="1:19" x14ac:dyDescent="0.35">
      <c r="A15" s="39">
        <f t="shared" si="1"/>
        <v>44027</v>
      </c>
      <c r="B15" s="38">
        <f>[1]EC!$J134</f>
        <v>1580.9233772508589</v>
      </c>
      <c r="C15" s="38">
        <f>[1]FS!$J134</f>
        <v>450.10130560445964</v>
      </c>
      <c r="D15" s="38">
        <f>[1]GT!$J134</f>
        <v>2032.6025545246177</v>
      </c>
      <c r="E15" s="38">
        <f>[1]KZN!$J134</f>
        <v>1275.6674724190946</v>
      </c>
      <c r="F15" s="38">
        <f>[1]LM!$J134</f>
        <v>278.80646615031583</v>
      </c>
      <c r="G15" s="38">
        <f>[1]MP!$J134</f>
        <v>343.11251506985525</v>
      </c>
      <c r="H15" s="38">
        <f>[1]NC!$J134</f>
        <v>149.88720356152211</v>
      </c>
      <c r="I15" s="38">
        <f>[1]NW!$J134</f>
        <v>362.25291002524693</v>
      </c>
      <c r="J15" s="38">
        <f>[1]WC!$J134</f>
        <v>371.32569605430831</v>
      </c>
      <c r="K15" s="38">
        <f>'[1]BUF(N)'!$J134</f>
        <v>254.45461711838493</v>
      </c>
      <c r="L15" s="38">
        <f>'[1]CPT(N)'!$J134</f>
        <v>215.60486824749</v>
      </c>
      <c r="M15" s="38">
        <f>'[1]EKU(N)'!$J134</f>
        <v>666.18678812231087</v>
      </c>
      <c r="N15" s="38">
        <f>'[1]ETH(N)'!$J134</f>
        <v>361.06760010551153</v>
      </c>
      <c r="O15" s="38">
        <f>'[1]JHN(N)'!$J134</f>
        <v>640.83893925364305</v>
      </c>
      <c r="P15" s="38">
        <f>'[1]MAN(N)'!$J134</f>
        <v>16.410668044974187</v>
      </c>
      <c r="Q15" s="38">
        <f>'[1]NMA(N)'!$J134</f>
        <v>261.05838488328362</v>
      </c>
      <c r="R15" s="38">
        <f>'[1]TSH(N)'!$J134</f>
        <v>333.43404703741049</v>
      </c>
      <c r="S15" s="38">
        <f>'[1]RSA Natural'!$J134</f>
        <v>6765.4701767083989</v>
      </c>
    </row>
    <row r="16" spans="1:19" x14ac:dyDescent="0.35">
      <c r="A16" s="39">
        <f t="shared" si="1"/>
        <v>44034</v>
      </c>
      <c r="B16" s="38">
        <f>[1]EC!$J135</f>
        <v>1220.8160294593536</v>
      </c>
      <c r="C16" s="38">
        <f>[1]FS!$J135</f>
        <v>562.28664041172556</v>
      </c>
      <c r="D16" s="38">
        <f>[1]GT!$J135</f>
        <v>1572.3403491850297</v>
      </c>
      <c r="E16" s="38">
        <f>[1]KZN!$J135</f>
        <v>1224.5131186952594</v>
      </c>
      <c r="F16" s="38">
        <f>[1]LM!$J135</f>
        <v>248.73010685288955</v>
      </c>
      <c r="G16" s="38">
        <f>[1]MP!$J135</f>
        <v>485.09318222546494</v>
      </c>
      <c r="H16" s="38">
        <f>[1]NC!$J135</f>
        <v>109.47930309578859</v>
      </c>
      <c r="I16" s="38">
        <f>[1]NW!$J135</f>
        <v>243.95095441276965</v>
      </c>
      <c r="J16" s="38">
        <f>[1]WC!$J135</f>
        <v>322.95125222820013</v>
      </c>
      <c r="K16" s="38">
        <f>'[1]BUF(N)'!$J135</f>
        <v>109.24286135075944</v>
      </c>
      <c r="L16" s="38">
        <f>'[1]CPT(N)'!$J135</f>
        <v>188.54915466460102</v>
      </c>
      <c r="M16" s="38">
        <f>'[1]EKU(N)'!$J135</f>
        <v>494.10338487383774</v>
      </c>
      <c r="N16" s="38">
        <f>'[1]ETH(N)'!$J135</f>
        <v>331.8844762133748</v>
      </c>
      <c r="O16" s="38">
        <f>'[1]JHN(N)'!$J135</f>
        <v>470.35875477369353</v>
      </c>
      <c r="P16" s="38">
        <f>'[1]MAN(N)'!$J135</f>
        <v>100.53899072663225</v>
      </c>
      <c r="Q16" s="38">
        <f>'[1]NMA(N)'!$J135</f>
        <v>161.23315518706201</v>
      </c>
      <c r="R16" s="38">
        <f>'[1]TSH(N)'!$J135</f>
        <v>289.97565054587989</v>
      </c>
      <c r="S16" s="38">
        <f>'[1]RSA Natural'!$J135</f>
        <v>5908.6378205243072</v>
      </c>
    </row>
    <row r="17" spans="1:19" x14ac:dyDescent="0.35">
      <c r="A17" s="39">
        <f t="shared" si="1"/>
        <v>44041</v>
      </c>
      <c r="B17" s="38">
        <f>[1]EC!$J136</f>
        <v>870.13922315868172</v>
      </c>
      <c r="C17" s="38">
        <f>[1]FS!$J136</f>
        <v>526.460515287416</v>
      </c>
      <c r="D17" s="38">
        <f>[1]GT!$J136</f>
        <v>1141.3070580124747</v>
      </c>
      <c r="E17" s="38">
        <f>[1]KZN!$J136</f>
        <v>1127.5170696093296</v>
      </c>
      <c r="F17" s="38">
        <f>[1]LM!$J136</f>
        <v>211.96374755546344</v>
      </c>
      <c r="G17" s="38">
        <f>[1]MP!$J136</f>
        <v>394.90164796454906</v>
      </c>
      <c r="H17" s="38">
        <f>[1]NC!$J136</f>
        <v>108.52588192821531</v>
      </c>
      <c r="I17" s="38">
        <f>[1]NW!$J136</f>
        <v>301.7379134084689</v>
      </c>
      <c r="J17" s="38">
        <f>[1]WC!$J136</f>
        <v>201.07715512472225</v>
      </c>
      <c r="K17" s="38">
        <f>'[1]BUF(N)'!$J136</f>
        <v>100.50095134856566</v>
      </c>
      <c r="L17" s="38">
        <f>'[1]CPT(N)'!$J136</f>
        <v>120.56044780010507</v>
      </c>
      <c r="M17" s="38">
        <f>'[1]EKU(N)'!$J136</f>
        <v>313.49188404907613</v>
      </c>
      <c r="N17" s="38">
        <f>'[1]ETH(N)'!$J136</f>
        <v>228.82632204543904</v>
      </c>
      <c r="O17" s="38">
        <f>'[1]JHN(N)'!$J136</f>
        <v>294.7095479629819</v>
      </c>
      <c r="P17" s="38">
        <f>'[1]MAN(N)'!$J136</f>
        <v>121.88023927846689</v>
      </c>
      <c r="Q17" s="38">
        <f>'[1]NMA(N)'!$J136</f>
        <v>150.46131038579085</v>
      </c>
      <c r="R17" s="38">
        <f>'[1]TSH(N)'!$J136</f>
        <v>282.28892504416194</v>
      </c>
      <c r="S17" s="38">
        <f>'[1]RSA Natural'!$J136</f>
        <v>4792.167096394327</v>
      </c>
    </row>
    <row r="18" spans="1:19" x14ac:dyDescent="0.35">
      <c r="A18" s="39">
        <f t="shared" si="1"/>
        <v>44048</v>
      </c>
      <c r="B18" s="38">
        <f>[1]EC!$J137</f>
        <v>525.09823640087257</v>
      </c>
      <c r="C18" s="38">
        <f>[1]FS!$J137</f>
        <v>461.73381261260647</v>
      </c>
      <c r="D18" s="38">
        <f>[1]GT!$J137</f>
        <v>743.10541129590638</v>
      </c>
      <c r="E18" s="38">
        <f>[1]KZN!$J137</f>
        <v>729.73481451772886</v>
      </c>
      <c r="F18" s="38">
        <f>[1]LM!$J137</f>
        <v>208.22467797797071</v>
      </c>
      <c r="G18" s="38">
        <f>[1]MP!$J137</f>
        <v>229.67261817966232</v>
      </c>
      <c r="H18" s="38">
        <f>[1]NC!$J137</f>
        <v>129.65226166947951</v>
      </c>
      <c r="I18" s="38">
        <f>[1]NW!$J137</f>
        <v>220.19872380163019</v>
      </c>
      <c r="J18" s="38">
        <f>[1]WC!$J137</f>
        <v>150.72762796385393</v>
      </c>
      <c r="K18" s="38">
        <f>'[1]BUF(N)'!$J137</f>
        <v>45.750406532070244</v>
      </c>
      <c r="L18" s="38">
        <f>'[1]CPT(N)'!$J137</f>
        <v>95.464382258592536</v>
      </c>
      <c r="M18" s="38">
        <f>'[1]EKU(N)'!$J137</f>
        <v>214.79143391445297</v>
      </c>
      <c r="N18" s="38">
        <f>'[1]ETH(N)'!$J137</f>
        <v>150.41298119033229</v>
      </c>
      <c r="O18" s="38">
        <f>'[1]JHN(N)'!$J137</f>
        <v>137.91237100582276</v>
      </c>
      <c r="P18" s="38">
        <f>'[1]MAN(N)'!$J137</f>
        <v>124.77175039512068</v>
      </c>
      <c r="Q18" s="38">
        <f>'[1]NMA(N)'!$J137</f>
        <v>103.80085297843911</v>
      </c>
      <c r="R18" s="38">
        <f>'[1]TSH(N)'!$J137</f>
        <v>175.00145934558316</v>
      </c>
      <c r="S18" s="38">
        <f>'[1]RSA Natural'!$J137</f>
        <v>3250.0747946584943</v>
      </c>
    </row>
    <row r="19" spans="1:19" x14ac:dyDescent="0.35">
      <c r="A19" s="39">
        <f t="shared" si="1"/>
        <v>44055</v>
      </c>
    </row>
    <row r="20" spans="1:19" x14ac:dyDescent="0.35">
      <c r="A20" s="39">
        <f t="shared" si="1"/>
        <v>44062</v>
      </c>
    </row>
    <row r="21" spans="1:19" x14ac:dyDescent="0.35">
      <c r="A21" s="39">
        <f t="shared" si="1"/>
        <v>44069</v>
      </c>
    </row>
    <row r="22" spans="1:19" x14ac:dyDescent="0.35">
      <c r="A22" s="39">
        <f t="shared" si="1"/>
        <v>44076</v>
      </c>
    </row>
    <row r="23" spans="1:19" x14ac:dyDescent="0.35">
      <c r="A23" s="39">
        <f t="shared" si="1"/>
        <v>44083</v>
      </c>
    </row>
    <row r="24" spans="1:19" x14ac:dyDescent="0.35">
      <c r="A24" s="39">
        <f t="shared" si="1"/>
        <v>44090</v>
      </c>
    </row>
    <row r="25" spans="1:19" x14ac:dyDescent="0.35">
      <c r="A25" s="39">
        <f t="shared" si="1"/>
        <v>44097</v>
      </c>
    </row>
    <row r="26" spans="1:19" x14ac:dyDescent="0.35">
      <c r="A26" s="39">
        <f t="shared" si="1"/>
        <v>44104</v>
      </c>
    </row>
    <row r="27" spans="1:19" x14ac:dyDescent="0.35">
      <c r="A27" s="39">
        <f t="shared" si="1"/>
        <v>44111</v>
      </c>
    </row>
    <row r="28" spans="1:19" x14ac:dyDescent="0.35">
      <c r="A28" s="39">
        <f t="shared" si="1"/>
        <v>44118</v>
      </c>
    </row>
    <row r="29" spans="1:19" x14ac:dyDescent="0.35">
      <c r="A29" s="39">
        <f t="shared" si="1"/>
        <v>44125</v>
      </c>
    </row>
    <row r="30" spans="1:19" x14ac:dyDescent="0.35">
      <c r="A30" s="39">
        <f t="shared" si="1"/>
        <v>44132</v>
      </c>
    </row>
    <row r="31" spans="1:19" x14ac:dyDescent="0.35">
      <c r="A31" s="39">
        <f t="shared" si="1"/>
        <v>44139</v>
      </c>
    </row>
    <row r="32" spans="1:19" x14ac:dyDescent="0.35">
      <c r="A32" s="39">
        <f t="shared" si="1"/>
        <v>44146</v>
      </c>
    </row>
    <row r="33" spans="1:1" x14ac:dyDescent="0.35">
      <c r="A33" s="39">
        <f t="shared" si="1"/>
        <v>44153</v>
      </c>
    </row>
    <row r="34" spans="1:1" x14ac:dyDescent="0.35">
      <c r="A34" s="39">
        <f t="shared" si="1"/>
        <v>44160</v>
      </c>
    </row>
    <row r="35" spans="1:1" x14ac:dyDescent="0.35">
      <c r="A35" s="39">
        <f t="shared" si="1"/>
        <v>44167</v>
      </c>
    </row>
    <row r="36" spans="1:1" x14ac:dyDescent="0.35">
      <c r="A36" s="39">
        <f t="shared" si="1"/>
        <v>44174</v>
      </c>
    </row>
    <row r="37" spans="1:1" x14ac:dyDescent="0.35">
      <c r="A37" s="39">
        <f t="shared" si="1"/>
        <v>44181</v>
      </c>
    </row>
    <row r="38" spans="1:1" x14ac:dyDescent="0.35">
      <c r="A38" s="39">
        <f t="shared" si="1"/>
        <v>44188</v>
      </c>
    </row>
    <row r="39" spans="1:1" x14ac:dyDescent="0.35">
      <c r="A39" s="39"/>
    </row>
    <row r="40" spans="1:1" x14ac:dyDescent="0.35">
      <c r="A40" s="39"/>
    </row>
    <row r="41" spans="1:1" x14ac:dyDescent="0.35">
      <c r="A41" s="39"/>
    </row>
    <row r="42" spans="1:1" x14ac:dyDescent="0.35">
      <c r="A42" s="39"/>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DA531F5920D9D4EB263C8D969142F4C" ma:contentTypeVersion="9" ma:contentTypeDescription="Create a new document." ma:contentTypeScope="" ma:versionID="36228c656f6df27b74deceecc42c9b61">
  <xsd:schema xmlns:xsd="http://www.w3.org/2001/XMLSchema" xmlns:xs="http://www.w3.org/2001/XMLSchema" xmlns:p="http://schemas.microsoft.com/office/2006/metadata/properties" xmlns:ns3="eb636870-dbf1-40b4-a856-d0f4e9d0f510" targetNamespace="http://schemas.microsoft.com/office/2006/metadata/properties" ma:root="true" ma:fieldsID="2dc64024bd750d014b5fc6f09becceea" ns3:_="">
    <xsd:import namespace="eb636870-dbf1-40b4-a856-d0f4e9d0f510"/>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DateTaken" minOccurs="0"/>
                <xsd:element ref="ns3:MediaServiceOCR" minOccurs="0"/>
                <xsd:element ref="ns3:MediaServiceAutoKeyPoints" minOccurs="0"/>
                <xsd:element ref="ns3:MediaServiceKeyPoints"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b636870-dbf1-40b4-a856-d0f4e9d0f51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4166FFB-0F2D-4EAD-8035-533D42B736B6}">
  <ds:schemaRefs>
    <ds:schemaRef ds:uri="http://schemas.microsoft.com/sharepoint/v3/contenttype/forms"/>
  </ds:schemaRefs>
</ds:datastoreItem>
</file>

<file path=customXml/itemProps2.xml><?xml version="1.0" encoding="utf-8"?>
<ds:datastoreItem xmlns:ds="http://schemas.openxmlformats.org/officeDocument/2006/customXml" ds:itemID="{36147515-4F30-4F16-A23A-17EF13C280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b636870-dbf1-40b4-a856-d0f4e9d0f51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C6FD93F-A152-466C-8E85-C23D05CAF21E}">
  <ds:schemaRefs>
    <ds:schemaRef ds:uri="eb636870-dbf1-40b4-a856-d0f4e9d0f510"/>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Information</vt:lpstr>
      <vt:lpstr>Total deaths 1+yr</vt:lpstr>
      <vt:lpstr>Province natural 1+yr</vt:lpstr>
      <vt:lpstr>Metro natural 1+yr </vt:lpstr>
      <vt:lpstr>Weekly excesses</vt:lpstr>
      <vt:lpstr>Information!Print_Area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Debbie Bradshaw</dc:creator>
  <cp:lastModifiedBy>Rob Dorrington</cp:lastModifiedBy>
  <dcterms:created xsi:type="dcterms:W3CDTF">2020-06-29T18:46:32Z</dcterms:created>
  <dcterms:modified xsi:type="dcterms:W3CDTF">2020-08-18T08:40:55Z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0x0101006DA531F5920D9D4EB263C8D969142F4C</vt:lpwstr>
  </property>
</Properties>
</file>